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重量计算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<sst xmlns="http://schemas.openxmlformats.org/spreadsheetml/2006/main" count="73" uniqueCount="50">
  <si>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t>重 量 计 算</t>
  </si>
  <si>
    <t xml:space="preserve"> 棒 材 重 量 计 算</t>
  </si>
  <si>
    <t>无  缝  管</t>
  </si>
  <si>
    <t>圆钢、线材、钢丝</t>
  </si>
  <si>
    <t>方    钢</t>
  </si>
  <si>
    <t>外 径</t>
  </si>
  <si>
    <t>内 径</t>
  </si>
  <si>
    <t>长 度</t>
  </si>
  <si>
    <t>密 度</t>
  </si>
  <si>
    <t>截面面积mm2</t>
  </si>
  <si>
    <t>重 量</t>
  </si>
  <si>
    <t>直 径</t>
  </si>
  <si>
    <t>长 度mm</t>
  </si>
  <si>
    <t xml:space="preserve"> m</t>
  </si>
  <si>
    <t>边  长</t>
  </si>
  <si>
    <t>壁  厚</t>
  </si>
  <si>
    <t>截面面积cm2</t>
  </si>
  <si>
    <t>重量 kg</t>
  </si>
  <si>
    <t>钢材密度</t>
  </si>
  <si>
    <t>7.85g/cm3</t>
  </si>
  <si>
    <t>六 角 钢</t>
  </si>
  <si>
    <t xml:space="preserve"> 钢 长x宽x高=重量   面积x高=重量</t>
  </si>
  <si>
    <t>铜密度</t>
  </si>
  <si>
    <t>8.9g/cm3</t>
  </si>
  <si>
    <t>六角对边距离</t>
  </si>
  <si>
    <t>m</t>
  </si>
  <si>
    <t xml:space="preserve"> 边 长</t>
  </si>
  <si>
    <t>宽度mm</t>
  </si>
  <si>
    <t>厚度 mm</t>
  </si>
  <si>
    <t>面  积</t>
  </si>
  <si>
    <t xml:space="preserve">铝密度 </t>
  </si>
  <si>
    <t>2.73g/cm3</t>
  </si>
  <si>
    <t>锡青铜</t>
  </si>
  <si>
    <t>8.8g/cm3</t>
  </si>
  <si>
    <t>截面面积</t>
  </si>
  <si>
    <t>重  量 kg</t>
  </si>
  <si>
    <t>耳  环  重  量  计  算</t>
  </si>
  <si>
    <t>R圆弧</t>
  </si>
  <si>
    <t>中心孔</t>
  </si>
  <si>
    <t>厚  度</t>
  </si>
  <si>
    <t>板  材  类  计  算</t>
  </si>
  <si>
    <t>比 重</t>
  </si>
  <si>
    <t>不同材料更换比重即可</t>
  </si>
  <si>
    <t>g/cm3</t>
  </si>
  <si>
    <t>生产令号</t>
  </si>
  <si>
    <t>产品名称</t>
  </si>
  <si>
    <t>规格及图号</t>
  </si>
  <si>
    <t>英制</t>
  </si>
  <si>
    <t>公制</t>
  </si>
  <si>
    <t>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</si>
</sst>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color indexed="10"/>
      <name val="华文新魏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27" applyNumberFormat="0" applyAlignment="0" applyProtection="0">
      <alignment vertical="center"/>
    </xf>
    <xf numFmtId="0" fontId="13" fillId="18" borderId="28" applyNumberFormat="0" applyAlignment="0" applyProtection="0">
      <alignment vertical="center"/>
    </xf>
    <xf numFmtId="0" fontId="14" fillId="18" borderId="27" applyNumberFormat="0" applyAlignment="0" applyProtection="0">
      <alignment vertical="center"/>
    </xf>
    <xf numFmtId="0" fontId="15" fillId="19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49" applyFont="1" applyFill="1"/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10" xfId="0" applyFill="1" applyBorder="1" applyAlignment="1">
      <alignment vertical="center"/>
    </xf>
    <xf numFmtId="0" fontId="0" fillId="14" borderId="11" xfId="0" applyFill="1" applyBorder="1" applyAlignment="1">
      <alignment vertical="center"/>
    </xf>
    <xf numFmtId="0" fontId="0" fillId="14" borderId="11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49" fontId="0" fillId="0" borderId="13" xfId="49" applyNumberFormat="1" applyFont="1" applyFill="1" applyBorder="1" applyAlignment="1">
      <alignment horizontal="center" vertical="center"/>
    </xf>
    <xf numFmtId="0" fontId="0" fillId="0" borderId="14" xfId="49" applyFont="1" applyFill="1" applyBorder="1" applyAlignment="1">
      <alignment horizontal="left" vertical="center"/>
    </xf>
    <xf numFmtId="0" fontId="0" fillId="0" borderId="15" xfId="49" applyFont="1" applyFill="1" applyBorder="1"/>
    <xf numFmtId="0" fontId="0" fillId="0" borderId="16" xfId="49" applyFont="1" applyFill="1" applyBorder="1"/>
    <xf numFmtId="0" fontId="0" fillId="14" borderId="17" xfId="0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0" fillId="14" borderId="18" xfId="0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3" borderId="0" xfId="0" applyFill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12" borderId="0" xfId="0" applyFill="1">
      <alignment vertical="center"/>
    </xf>
    <xf numFmtId="0" fontId="0" fillId="11" borderId="6" xfId="0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2" xfId="0" applyFill="1" applyBorder="1" applyAlignment="1">
      <alignment vertical="center"/>
    </xf>
    <xf numFmtId="0" fontId="0" fillId="14" borderId="5" xfId="0" applyFill="1" applyBorder="1" applyAlignment="1">
      <alignment horizontal="center" vertical="center"/>
    </xf>
    <xf numFmtId="0" fontId="0" fillId="14" borderId="2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0" fontId="0" fillId="3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重量计算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135;&#21697;&#20215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           产品价目一览表</v>
          </cell>
        </row>
        <row r="2">
          <cell r="A2" t="str">
            <v>生产令号</v>
          </cell>
          <cell r="B2" t="str">
            <v>产品名称</v>
          </cell>
          <cell r="C2" t="str">
            <v>型号及规格</v>
          </cell>
        </row>
        <row r="3">
          <cell r="A3" t="str">
            <v>001</v>
          </cell>
          <cell r="B3" t="str">
            <v>XZJQY25T伸缩臂</v>
          </cell>
          <cell r="C3" t="str">
            <v>XZJQY25-021A 160/125*7400-8190</v>
          </cell>
        </row>
        <row r="4">
          <cell r="A4" t="str">
            <v>002</v>
          </cell>
          <cell r="B4" t="str">
            <v>XZJQY25T变幅</v>
          </cell>
          <cell r="C4" t="str">
            <v>XZJQY25-15B 160/125*2300-2980</v>
          </cell>
        </row>
        <row r="5">
          <cell r="A5" t="str">
            <v>003</v>
          </cell>
          <cell r="B5" t="str">
            <v>QY25K伸缩</v>
          </cell>
          <cell r="C5" t="str">
            <v>QY25K.16F-XZ 160/140*7200</v>
          </cell>
        </row>
        <row r="6">
          <cell r="A6" t="str">
            <v>004</v>
          </cell>
          <cell r="B6" t="str">
            <v>25K变幅</v>
          </cell>
          <cell r="C6" t="str">
            <v>QY25K.28A-XZ 230/180*2515</v>
          </cell>
        </row>
        <row r="7">
          <cell r="A7" t="str">
            <v>005</v>
          </cell>
          <cell r="B7" t="str">
            <v>16K伸缩</v>
          </cell>
          <cell r="C7" t="str">
            <v>QY16K.16A-XZ 140/100*7200</v>
          </cell>
        </row>
        <row r="8">
          <cell r="A8" t="str">
            <v>006</v>
          </cell>
          <cell r="B8" t="str">
            <v>QY16T变幅</v>
          </cell>
          <cell r="C8" t="str">
            <v>QY16-06CXZ 140/110*2130-2840</v>
          </cell>
        </row>
        <row r="9">
          <cell r="A9" t="str">
            <v>007</v>
          </cell>
          <cell r="B9" t="str">
            <v>伸缩(16D)</v>
          </cell>
          <cell r="C9" t="str">
            <v>QY16D.16F-XZ  150/125*6900-7942</v>
          </cell>
        </row>
        <row r="10">
          <cell r="A10" t="str">
            <v>008</v>
          </cell>
          <cell r="B10" t="str">
            <v>变幅(16D)</v>
          </cell>
          <cell r="C10" t="str">
            <v>QY16D.28A-XZ 210/160*2220-2840</v>
          </cell>
        </row>
        <row r="11">
          <cell r="A11" t="str">
            <v>009</v>
          </cell>
          <cell r="B11" t="str">
            <v>QY12T伸缩</v>
          </cell>
          <cell r="C11" t="str">
            <v>QY12.12.1.2-XZ 110/90*6200-7660</v>
          </cell>
        </row>
        <row r="12">
          <cell r="A12" t="str">
            <v>010</v>
          </cell>
          <cell r="B12" t="str">
            <v>QY12T变幅</v>
          </cell>
          <cell r="C12" t="str">
            <v>QY12.2G-XZ 170/125*1805-2407</v>
          </cell>
        </row>
        <row r="13">
          <cell r="A13" t="str">
            <v>011</v>
          </cell>
          <cell r="B13" t="str">
            <v>伸缩</v>
          </cell>
          <cell r="C13" t="str">
            <v>QY8C.02.1.1-XZ 90/70*4700-5900</v>
          </cell>
        </row>
        <row r="14">
          <cell r="A14" t="str">
            <v>012</v>
          </cell>
          <cell r="B14" t="str">
            <v>变幅</v>
          </cell>
          <cell r="C14" t="str">
            <v>QY8B-28G 160/125*1560-2130</v>
          </cell>
        </row>
        <row r="15">
          <cell r="A15" t="str">
            <v>013</v>
          </cell>
          <cell r="B15" t="str">
            <v>前水平</v>
          </cell>
          <cell r="C15" t="str">
            <v>QY8B.68.1A-XZ 63/36*1020-1280</v>
          </cell>
        </row>
        <row r="16">
          <cell r="A16" t="str">
            <v>014</v>
          </cell>
          <cell r="B16" t="str">
            <v>垂直</v>
          </cell>
          <cell r="C16" t="str">
            <v>QY8C.69.1 90/63*520-805</v>
          </cell>
        </row>
        <row r="17">
          <cell r="A17" t="str">
            <v>015</v>
          </cell>
          <cell r="B17" t="str">
            <v>水平</v>
          </cell>
          <cell r="C17" t="str">
            <v>QY12.34.11-XZ 63/35*1330-1630</v>
          </cell>
        </row>
        <row r="18">
          <cell r="A18" t="str">
            <v>016</v>
          </cell>
          <cell r="B18" t="str">
            <v>垂直</v>
          </cell>
          <cell r="C18" t="str">
            <v>HSGK 110/80*480-810</v>
          </cell>
        </row>
        <row r="19">
          <cell r="A19" t="str">
            <v>017</v>
          </cell>
          <cell r="B19" t="str">
            <v>QY16C垂直</v>
          </cell>
          <cell r="C19" t="str">
            <v>QY16C.69A-XZ 125/100*525</v>
          </cell>
        </row>
        <row r="20">
          <cell r="A20" t="str">
            <v>018</v>
          </cell>
          <cell r="B20" t="str">
            <v>QY16C水平</v>
          </cell>
          <cell r="C20" t="str">
            <v>2AL10DXZ  63/40*1660</v>
          </cell>
        </row>
        <row r="21">
          <cell r="A21" t="str">
            <v>019</v>
          </cell>
          <cell r="B21" t="str">
            <v>水平</v>
          </cell>
          <cell r="C21" t="str">
            <v>QY25K.68BXZ 63/40*1960</v>
          </cell>
        </row>
        <row r="22">
          <cell r="A22" t="str">
            <v>020</v>
          </cell>
          <cell r="B22" t="str">
            <v>QY25K前垂直</v>
          </cell>
          <cell r="C22" t="str">
            <v>QY25K.69.1-XZ 125/100*520</v>
          </cell>
        </row>
        <row r="23">
          <cell r="A23" t="str">
            <v>021</v>
          </cell>
          <cell r="B23" t="str">
            <v>QY25K后垂直</v>
          </cell>
          <cell r="C23" t="str">
            <v>QY25K.69.2-XZ 125/100*580</v>
          </cell>
        </row>
        <row r="24">
          <cell r="A24" t="str">
            <v>022</v>
          </cell>
          <cell r="B24" t="str">
            <v>第五支腿</v>
          </cell>
          <cell r="C24" t="str">
            <v>4AF01DXZ 80/63*500</v>
          </cell>
        </row>
        <row r="25">
          <cell r="A25" t="str">
            <v>023</v>
          </cell>
          <cell r="B25" t="str">
            <v>前垂直</v>
          </cell>
          <cell r="C25" t="str">
            <v>QY80K.59.10.1-XZ 160/130*535</v>
          </cell>
        </row>
        <row r="26">
          <cell r="A26" t="str">
            <v>024</v>
          </cell>
          <cell r="B26" t="str">
            <v>后垂直</v>
          </cell>
          <cell r="C26" t="str">
            <v>QY80K.59.10.2-XZ 160/130*700</v>
          </cell>
        </row>
        <row r="27">
          <cell r="A27" t="str">
            <v>025</v>
          </cell>
          <cell r="B27" t="str">
            <v>水平</v>
          </cell>
          <cell r="C27" t="str">
            <v>QY80K.59.3-XZ 80/63*1120</v>
          </cell>
        </row>
        <row r="28">
          <cell r="A28" t="str">
            <v>026</v>
          </cell>
          <cell r="B28" t="str">
            <v>水平</v>
          </cell>
          <cell r="C28" t="str">
            <v>QY50K.68FXZ 63/40*2155</v>
          </cell>
        </row>
        <row r="29">
          <cell r="A29" t="str">
            <v>027</v>
          </cell>
          <cell r="B29" t="str">
            <v>QY50K前垂直</v>
          </cell>
          <cell r="C29" t="str">
            <v>3BF01DXZ 150/120*460</v>
          </cell>
        </row>
        <row r="30">
          <cell r="A30" t="str">
            <v>028</v>
          </cell>
          <cell r="B30" t="str">
            <v>QY50K后垂直</v>
          </cell>
          <cell r="C30" t="str">
            <v>3BF02DXZ 150/120*520</v>
          </cell>
        </row>
        <row r="31">
          <cell r="A31" t="str">
            <v>029</v>
          </cell>
          <cell r="B31" t="str">
            <v>垂直油缸</v>
          </cell>
          <cell r="C31" t="str">
            <v>7AF07DXZ 110/90*600-870</v>
          </cell>
        </row>
        <row r="32">
          <cell r="A32" t="str">
            <v>030</v>
          </cell>
          <cell r="B32" t="str">
            <v>水平油缸</v>
          </cell>
          <cell r="C32" t="str">
            <v>QAY25.68-XZ 63/40*1960-2117</v>
          </cell>
        </row>
        <row r="33">
          <cell r="A33" t="str">
            <v>031</v>
          </cell>
          <cell r="B33" t="str">
            <v>悬挂</v>
          </cell>
          <cell r="C33" t="str">
            <v>XZA25.54.1 110/90*2*80-535</v>
          </cell>
        </row>
        <row r="34">
          <cell r="A34" t="str">
            <v>032</v>
          </cell>
          <cell r="B34" t="str">
            <v>悬挂</v>
          </cell>
          <cell r="C34" t="str">
            <v>7AL10DXZ 110/90*100*2</v>
          </cell>
        </row>
        <row r="35">
          <cell r="A35" t="str">
            <v>033</v>
          </cell>
          <cell r="B35" t="str">
            <v>QY65K前垂直</v>
          </cell>
          <cell r="C35" t="str">
            <v>QY65K.69.1-XZ 150/120*445</v>
          </cell>
        </row>
        <row r="36">
          <cell r="A36" t="str">
            <v>034</v>
          </cell>
          <cell r="B36" t="str">
            <v>QY65K后垂直</v>
          </cell>
          <cell r="C36" t="str">
            <v>QY65K.69.2-XZ 150/120*505</v>
          </cell>
        </row>
        <row r="37">
          <cell r="A37" t="str">
            <v>035</v>
          </cell>
          <cell r="B37" t="str">
            <v>QY65K水平</v>
          </cell>
          <cell r="C37" t="str">
            <v>2AL02DXZ 63/40*2195</v>
          </cell>
        </row>
        <row r="38">
          <cell r="A38" t="str">
            <v>036</v>
          </cell>
          <cell r="B38" t="str">
            <v>QY65K第五支腿</v>
          </cell>
          <cell r="C38" t="str">
            <v>4AF04DXZ 80/63*500</v>
          </cell>
        </row>
        <row r="39">
          <cell r="A39" t="str">
            <v>037</v>
          </cell>
          <cell r="B39" t="str">
            <v>前支腿垂直</v>
          </cell>
          <cell r="C39" t="str">
            <v>QY125.59.13.1F-XZ 170/150*650</v>
          </cell>
        </row>
        <row r="40">
          <cell r="A40" t="str">
            <v>038</v>
          </cell>
          <cell r="B40" t="str">
            <v>后支腿垂直</v>
          </cell>
          <cell r="C40" t="str">
            <v>6BL02DXZ 170/150*800</v>
          </cell>
        </row>
        <row r="41">
          <cell r="A41" t="str">
            <v>039</v>
          </cell>
          <cell r="B41" t="str">
            <v>水平</v>
          </cell>
          <cell r="C41" t="str">
            <v>4AL02DXZ 80/63*1200</v>
          </cell>
        </row>
        <row r="42">
          <cell r="A42" t="str">
            <v>040</v>
          </cell>
          <cell r="B42" t="str">
            <v>配重</v>
          </cell>
          <cell r="C42" t="str">
            <v>0BL01DXZA 130/60*727</v>
          </cell>
        </row>
        <row r="43">
          <cell r="A43" t="str">
            <v>041</v>
          </cell>
          <cell r="B43" t="str">
            <v>操作室</v>
          </cell>
          <cell r="C43" t="str">
            <v>1AL01DXZ 50/25*170</v>
          </cell>
        </row>
        <row r="44">
          <cell r="A44" t="str">
            <v>042</v>
          </cell>
          <cell r="B44" t="str">
            <v>悬挂油缸A型</v>
          </cell>
          <cell r="C44" t="str">
            <v>XZA125.11.1A 110/90*2*140</v>
          </cell>
        </row>
        <row r="45">
          <cell r="A45" t="str">
            <v>043</v>
          </cell>
        </row>
        <row r="46">
          <cell r="A46" t="str">
            <v>044</v>
          </cell>
          <cell r="B46" t="str">
            <v>一节变幅</v>
          </cell>
          <cell r="C46" t="str">
            <v>1BL02X.XZ 140/100*1900</v>
          </cell>
        </row>
        <row r="47">
          <cell r="A47" t="str">
            <v>045</v>
          </cell>
          <cell r="B47" t="str">
            <v>二节变幅</v>
          </cell>
          <cell r="C47" t="str">
            <v>9AL04X.XZ 125/80*985</v>
          </cell>
        </row>
        <row r="48">
          <cell r="A48" t="str">
            <v>046</v>
          </cell>
          <cell r="B48" t="str">
            <v>三节变幅</v>
          </cell>
          <cell r="C48" t="str">
            <v>7AL04X.XZ 110/50*560</v>
          </cell>
        </row>
        <row r="49">
          <cell r="A49" t="str">
            <v>047</v>
          </cell>
          <cell r="B49" t="str">
            <v>垂直支腿</v>
          </cell>
          <cell r="C49" t="str">
            <v>5AL01X.XZ 90/70*520</v>
          </cell>
        </row>
        <row r="50">
          <cell r="A50" t="str">
            <v>048</v>
          </cell>
          <cell r="B50" t="str">
            <v>水平支腿</v>
          </cell>
          <cell r="C50" t="str">
            <v>2AL03X.XZ 63/40*1015</v>
          </cell>
        </row>
        <row r="51">
          <cell r="A51" t="str">
            <v>049</v>
          </cell>
          <cell r="B51" t="str">
            <v>变幅油缸</v>
          </cell>
          <cell r="C51" t="str">
            <v>360-2A0-30000 170/125*2602</v>
          </cell>
        </row>
        <row r="52">
          <cell r="A52" t="str">
            <v>050</v>
          </cell>
          <cell r="B52" t="str">
            <v>前垂直油缸</v>
          </cell>
          <cell r="C52" t="str">
            <v>360-3A1-10000 95/75*520</v>
          </cell>
        </row>
        <row r="53">
          <cell r="A53" t="str">
            <v>051</v>
          </cell>
          <cell r="B53" t="str">
            <v>后垂直油缸</v>
          </cell>
          <cell r="C53" t="str">
            <v>360-3A1-20000 95/75*570</v>
          </cell>
        </row>
        <row r="54">
          <cell r="A54" t="str">
            <v>052</v>
          </cell>
          <cell r="B54" t="str">
            <v>前水平油缸</v>
          </cell>
          <cell r="C54" t="str">
            <v>360-4A0-30000 50/30*1290</v>
          </cell>
        </row>
        <row r="55">
          <cell r="A55" t="str">
            <v>053</v>
          </cell>
          <cell r="B55" t="str">
            <v>后水平油缸</v>
          </cell>
          <cell r="C55" t="str">
            <v>360-4A0-40000 50/30*1290</v>
          </cell>
        </row>
        <row r="56">
          <cell r="A56" t="str">
            <v>054</v>
          </cell>
          <cell r="B56" t="str">
            <v>悬挂油缸A型</v>
          </cell>
          <cell r="C56" t="str">
            <v>XZA125.12.2 110/90*2*140</v>
          </cell>
        </row>
        <row r="57">
          <cell r="A57" t="str">
            <v>055</v>
          </cell>
          <cell r="B57" t="str">
            <v>12T前垂直</v>
          </cell>
          <cell r="C57" t="str">
            <v>QY12-34II-10 110/80*480-765</v>
          </cell>
        </row>
        <row r="58">
          <cell r="A58" t="str">
            <v>056</v>
          </cell>
          <cell r="B58" t="str">
            <v>12T后垂直</v>
          </cell>
          <cell r="C58" t="str">
            <v>QY12-34II-10 110/80*528-813</v>
          </cell>
        </row>
        <row r="59">
          <cell r="A59" t="str">
            <v>057</v>
          </cell>
          <cell r="B59" t="str">
            <v>伸缩油缸1</v>
          </cell>
          <cell r="C59" t="str">
            <v>QY25K5.16II-1 160/140*7275-8165</v>
          </cell>
        </row>
        <row r="60">
          <cell r="A60" t="str">
            <v>058</v>
          </cell>
          <cell r="B60" t="str">
            <v>伸缩油缸2</v>
          </cell>
          <cell r="C60" t="str">
            <v>QY25K5.16II-2 150/125*7275-8390</v>
          </cell>
        </row>
        <row r="61">
          <cell r="A61" t="str">
            <v>059</v>
          </cell>
          <cell r="B61" t="str">
            <v>加压油缸</v>
          </cell>
          <cell r="C61" t="str">
            <v>2004.4.7FT 160/110*5330</v>
          </cell>
        </row>
        <row r="62">
          <cell r="A62" t="str">
            <v>060</v>
          </cell>
          <cell r="B62" t="str">
            <v>伸缩</v>
          </cell>
          <cell r="C62" t="str">
            <v>CYQY12A-091A 110/80*6000</v>
          </cell>
        </row>
        <row r="63">
          <cell r="A63" t="str">
            <v>061</v>
          </cell>
          <cell r="B63" t="str">
            <v>QY12A变幅</v>
          </cell>
          <cell r="C63" t="str">
            <v>CYQY12A-06B 160/110*1900-2630</v>
          </cell>
        </row>
        <row r="64">
          <cell r="A64" t="str">
            <v>062</v>
          </cell>
          <cell r="B64" t="str">
            <v>前垂直</v>
          </cell>
          <cell r="C64" t="str">
            <v>CYQY12D-623B 90/60*530</v>
          </cell>
        </row>
        <row r="65">
          <cell r="A65" t="str">
            <v>063</v>
          </cell>
          <cell r="B65" t="str">
            <v>后垂直</v>
          </cell>
          <cell r="C65" t="str">
            <v>CTQY12D-632B 125/90*253</v>
          </cell>
        </row>
        <row r="66">
          <cell r="A66" t="str">
            <v>064</v>
          </cell>
          <cell r="B66" t="str">
            <v>前水平</v>
          </cell>
          <cell r="C66" t="str">
            <v>CYQY12F-622A 50/30*1290</v>
          </cell>
        </row>
        <row r="67">
          <cell r="A67" t="str">
            <v>065</v>
          </cell>
          <cell r="B67" t="str">
            <v>后水平</v>
          </cell>
          <cell r="C67" t="str">
            <v>CYQY12D-631B 50/30*1443</v>
          </cell>
        </row>
        <row r="68">
          <cell r="A68" t="str">
            <v>066</v>
          </cell>
          <cell r="B68" t="str">
            <v>伸缩油缸1</v>
          </cell>
          <cell r="C68" t="str">
            <v>QY25K5.16.1A　160/140*7100</v>
          </cell>
        </row>
        <row r="69">
          <cell r="A69" t="str">
            <v>067</v>
          </cell>
          <cell r="B69" t="str">
            <v>伸缩油缸2</v>
          </cell>
          <cell r="C69" t="str">
            <v>QY25K5.16.2　150/125*7100</v>
          </cell>
        </row>
        <row r="70">
          <cell r="A70" t="str">
            <v>068</v>
          </cell>
          <cell r="B70" t="str">
            <v>变幅油缸</v>
          </cell>
          <cell r="C70" t="str">
            <v>QY25K5.28　240/200*2515</v>
          </cell>
        </row>
        <row r="71">
          <cell r="A71" t="str">
            <v>069</v>
          </cell>
          <cell r="B71" t="str">
            <v>第五支腿</v>
          </cell>
          <cell r="C71" t="str">
            <v>QY50K.76-XZ 80/63*535-805</v>
          </cell>
        </row>
        <row r="72">
          <cell r="A72" t="str">
            <v>070</v>
          </cell>
          <cell r="B72" t="str">
            <v>第五支腿</v>
          </cell>
          <cell r="C72" t="str">
            <v>QY60K.76-XZ 80/63*565-873</v>
          </cell>
        </row>
        <row r="73">
          <cell r="A73" t="str">
            <v>071</v>
          </cell>
          <cell r="B73" t="str">
            <v>伸缩</v>
          </cell>
          <cell r="C73" t="str">
            <v>JP25.28.12 HSGL50/25*650</v>
          </cell>
        </row>
        <row r="74">
          <cell r="A74" t="str">
            <v>072</v>
          </cell>
          <cell r="B74" t="str">
            <v>弹射</v>
          </cell>
          <cell r="C74" t="str">
            <v>JP25.28.4 HSGL50/32*25</v>
          </cell>
        </row>
        <row r="75">
          <cell r="A75" t="str">
            <v>073</v>
          </cell>
          <cell r="B75" t="str">
            <v>旋转</v>
          </cell>
          <cell r="C75" t="str">
            <v>JP25.28.15 HSGL50/32*420</v>
          </cell>
        </row>
        <row r="76">
          <cell r="A76" t="str">
            <v>074</v>
          </cell>
          <cell r="B76" t="str">
            <v>锁止</v>
          </cell>
          <cell r="C76" t="str">
            <v>JP25.28.19 HSGL40/20*25A</v>
          </cell>
        </row>
        <row r="77">
          <cell r="A77" t="str">
            <v>075</v>
          </cell>
          <cell r="B77" t="str">
            <v>前垂直</v>
          </cell>
          <cell r="C77" t="str">
            <v>QAY240.59.6-XZ 200/170*600</v>
          </cell>
        </row>
        <row r="78">
          <cell r="A78" t="str">
            <v>076</v>
          </cell>
          <cell r="B78" t="str">
            <v>后垂直</v>
          </cell>
          <cell r="C78" t="str">
            <v>QAY240.59.7-XZ 220/190*760</v>
          </cell>
        </row>
        <row r="79">
          <cell r="A79" t="str">
            <v>077</v>
          </cell>
          <cell r="B79" t="str">
            <v>水平</v>
          </cell>
          <cell r="C79" t="str">
            <v>QAY240.59.8-XZ 80/63*1481</v>
          </cell>
        </row>
        <row r="80">
          <cell r="A80" t="str">
            <v>078</v>
          </cell>
          <cell r="B80" t="str">
            <v>配重</v>
          </cell>
          <cell r="C80" t="str">
            <v>QAY240.92.1-XZ 200/125*660</v>
          </cell>
        </row>
        <row r="81">
          <cell r="A81" t="str">
            <v>079</v>
          </cell>
          <cell r="B81" t="str">
            <v>悬挂</v>
          </cell>
          <cell r="C81" t="str">
            <v>XZA200.11.5-XZ 110/90*（150+100）</v>
          </cell>
        </row>
        <row r="82">
          <cell r="A82" t="str">
            <v>080</v>
          </cell>
          <cell r="B82" t="str">
            <v>一节变幅</v>
          </cell>
          <cell r="C82" t="str">
            <v>JP32.15 125/80*1875-2275</v>
          </cell>
        </row>
        <row r="83">
          <cell r="A83" t="str">
            <v>081</v>
          </cell>
          <cell r="B83" t="str">
            <v>二节变幅</v>
          </cell>
          <cell r="C83" t="str">
            <v>JP32.24 125/100*1865-2355</v>
          </cell>
        </row>
        <row r="84">
          <cell r="A84" t="str">
            <v>082</v>
          </cell>
          <cell r="B84" t="str">
            <v>三节变幅</v>
          </cell>
          <cell r="C84" t="str">
            <v>JP32.08 150/80*960-1565</v>
          </cell>
        </row>
        <row r="85">
          <cell r="A85" t="str">
            <v>083</v>
          </cell>
          <cell r="B85" t="str">
            <v>水平支腿</v>
          </cell>
          <cell r="C85" t="str">
            <v>JP32.20 63/40*1315-1610</v>
          </cell>
        </row>
        <row r="86">
          <cell r="A86" t="str">
            <v>084</v>
          </cell>
          <cell r="B86" t="str">
            <v>垂直</v>
          </cell>
          <cell r="C86" t="str">
            <v>JP32.19 120/100*600-950</v>
          </cell>
        </row>
        <row r="87">
          <cell r="A87" t="str">
            <v>085</v>
          </cell>
          <cell r="B87" t="str">
            <v>前垂直</v>
          </cell>
          <cell r="C87" t="str">
            <v>QAY300-59-6 200/170*638</v>
          </cell>
        </row>
        <row r="88">
          <cell r="A88" t="str">
            <v>086</v>
          </cell>
          <cell r="B88" t="str">
            <v>后垂直</v>
          </cell>
          <cell r="C88" t="str">
            <v>QAY300-59-7 220/190*800</v>
          </cell>
        </row>
        <row r="89">
          <cell r="A89" t="str">
            <v>087</v>
          </cell>
          <cell r="B89" t="str">
            <v>变幅油缸</v>
          </cell>
          <cell r="C89" t="str">
            <v>360-274-9000F 215/170*2642</v>
          </cell>
        </row>
        <row r="90">
          <cell r="A90" t="str">
            <v>088</v>
          </cell>
          <cell r="B90" t="str">
            <v>水平油缸</v>
          </cell>
          <cell r="C90" t="str">
            <v>360-422-4000Y 55/35*2010</v>
          </cell>
        </row>
        <row r="91">
          <cell r="A91" t="str">
            <v>089</v>
          </cell>
          <cell r="B91" t="str">
            <v>前垂直油缸</v>
          </cell>
          <cell r="C91" t="str">
            <v>360-3A0-50000 120/100*510</v>
          </cell>
        </row>
        <row r="92">
          <cell r="A92" t="str">
            <v>090</v>
          </cell>
          <cell r="B92" t="str">
            <v>后垂直油缸</v>
          </cell>
          <cell r="C92" t="str">
            <v>360-3A0-60000 120/100*645</v>
          </cell>
        </row>
        <row r="93">
          <cell r="A93" t="str">
            <v>091</v>
          </cell>
          <cell r="B93" t="str">
            <v>第五支腿</v>
          </cell>
          <cell r="C93" t="str">
            <v>360-3A0-40000 80/60*575</v>
          </cell>
        </row>
        <row r="94">
          <cell r="A94" t="str">
            <v>092</v>
          </cell>
          <cell r="B94" t="str">
            <v>伸缩油缸</v>
          </cell>
          <cell r="C94" t="str">
            <v>QY20.15 160/140*7350</v>
          </cell>
        </row>
        <row r="95">
          <cell r="A95" t="str">
            <v>093</v>
          </cell>
          <cell r="B95" t="str">
            <v>支腿水平</v>
          </cell>
          <cell r="C95" t="str">
            <v>QLY25BT-626 63/35*1600-1868</v>
          </cell>
        </row>
        <row r="96">
          <cell r="A96" t="str">
            <v>094</v>
          </cell>
          <cell r="B96" t="str">
            <v>转向</v>
          </cell>
          <cell r="C96" t="str">
            <v>QLY25A-6410C 80/45*266</v>
          </cell>
        </row>
        <row r="97">
          <cell r="A97" t="str">
            <v>095</v>
          </cell>
          <cell r="B97" t="str">
            <v>支腿升降</v>
          </cell>
          <cell r="C97" t="str">
            <v>QLY25BT-622  125/100*359-740</v>
          </cell>
        </row>
        <row r="98">
          <cell r="A98" t="str">
            <v>096</v>
          </cell>
          <cell r="B98" t="str">
            <v>转向油缸</v>
          </cell>
          <cell r="C98" t="str">
            <v>ACY3-0100 100/50*410</v>
          </cell>
        </row>
        <row r="99">
          <cell r="A99" t="str">
            <v>097</v>
          </cell>
          <cell r="B99" t="str">
            <v>举升油缸</v>
          </cell>
          <cell r="C99" t="str">
            <v>ACY3-0200 160/90*450</v>
          </cell>
        </row>
        <row r="100">
          <cell r="A100" t="str">
            <v>098</v>
          </cell>
          <cell r="B100" t="str">
            <v>翻斗油缸</v>
          </cell>
          <cell r="C100" t="str">
            <v>ACY3-0300 160/90*1190</v>
          </cell>
        </row>
        <row r="101">
          <cell r="A101" t="str">
            <v>099</v>
          </cell>
          <cell r="B101" t="str">
            <v>右转向</v>
          </cell>
          <cell r="C101" t="str">
            <v>9260797 140/63*440-835</v>
          </cell>
        </row>
        <row r="102">
          <cell r="A102" t="str">
            <v>100</v>
          </cell>
          <cell r="B102" t="str">
            <v>左转向</v>
          </cell>
          <cell r="C102" t="str">
            <v>9260798 140/63*440-835</v>
          </cell>
        </row>
        <row r="103">
          <cell r="A103" t="str">
            <v>101</v>
          </cell>
          <cell r="B103" t="str">
            <v>前垂直</v>
          </cell>
          <cell r="C103" t="str">
            <v>SYM5450J.3.6.6 160/140*460</v>
          </cell>
        </row>
        <row r="104">
          <cell r="A104" t="str">
            <v>102</v>
          </cell>
          <cell r="B104" t="str">
            <v>后垂直</v>
          </cell>
          <cell r="C104" t="str">
            <v>SYM5450J.3.6.7 160/140*570</v>
          </cell>
        </row>
        <row r="105">
          <cell r="A105" t="str">
            <v>103</v>
          </cell>
          <cell r="B105" t="str">
            <v>举升油缸</v>
          </cell>
          <cell r="C105" t="str">
            <v>ACY3L-0100 150/90*704</v>
          </cell>
        </row>
        <row r="106">
          <cell r="A106" t="str">
            <v>104</v>
          </cell>
          <cell r="B106" t="str">
            <v>伸缩</v>
          </cell>
          <cell r="C106" t="str">
            <v>SRC45.10.10 180/150*7090</v>
          </cell>
        </row>
        <row r="107">
          <cell r="A107" t="str">
            <v>105</v>
          </cell>
          <cell r="B107" t="str">
            <v>俯仰</v>
          </cell>
          <cell r="C107" t="str">
            <v>SRC45.10.12A 230/180*2800</v>
          </cell>
        </row>
        <row r="108">
          <cell r="A108" t="str">
            <v>106</v>
          </cell>
          <cell r="B108" t="str">
            <v>伸缩</v>
          </cell>
          <cell r="C108" t="str">
            <v>TC-125-5300-00 125/100*5300-5700</v>
          </cell>
        </row>
        <row r="109">
          <cell r="A109" t="str">
            <v>107</v>
          </cell>
          <cell r="B109" t="str">
            <v>变幅</v>
          </cell>
          <cell r="C109" t="str">
            <v>SSC020.10.10 280/220*3510</v>
          </cell>
        </row>
        <row r="110">
          <cell r="A110" t="str">
            <v>108</v>
          </cell>
          <cell r="B110" t="str">
            <v>水平支腿油缸</v>
          </cell>
          <cell r="C110" t="str">
            <v>QY26A.47A-SY 75/55*1950</v>
          </cell>
        </row>
        <row r="111">
          <cell r="A111" t="str">
            <v>109</v>
          </cell>
          <cell r="B111" t="str">
            <v>垂直支腿油缸</v>
          </cell>
          <cell r="C111" t="str">
            <v>QY26A.48F-SY 125/100*548</v>
          </cell>
        </row>
        <row r="112">
          <cell r="A112" t="str">
            <v>110</v>
          </cell>
          <cell r="B112" t="str">
            <v>伸缩</v>
          </cell>
          <cell r="C112" t="str">
            <v>SAC2200.1.10 200/180*10870</v>
          </cell>
        </row>
        <row r="113">
          <cell r="A113" t="str">
            <v>111</v>
          </cell>
          <cell r="B113" t="str">
            <v>变幅油缸</v>
          </cell>
          <cell r="C113" t="str">
            <v>QY25C.14-SY　230/180*2500</v>
          </cell>
        </row>
        <row r="114">
          <cell r="A114" t="str">
            <v>112</v>
          </cell>
          <cell r="B114" t="str">
            <v>变幅油缸</v>
          </cell>
          <cell r="C114" t="str">
            <v>QY50C.2.4-SY　280/220*3230</v>
          </cell>
        </row>
        <row r="115">
          <cell r="A115" t="str">
            <v>113</v>
          </cell>
          <cell r="B115" t="str">
            <v>伸缩1油缸</v>
          </cell>
          <cell r="C115" t="str">
            <v>STC250H.1.6.1 150/125*7250</v>
          </cell>
        </row>
        <row r="116">
          <cell r="A116" t="str">
            <v>114</v>
          </cell>
          <cell r="B116" t="str">
            <v>伸缩2油缸</v>
          </cell>
          <cell r="C116" t="str">
            <v>STC250H.1.6.2 140/120*7250</v>
          </cell>
        </row>
        <row r="117">
          <cell r="A117" t="str">
            <v>115</v>
          </cell>
          <cell r="B117" t="str">
            <v>伸缩油缸1</v>
          </cell>
          <cell r="C117" t="str">
            <v>QY50.1A.7.1 180/160*7750</v>
          </cell>
        </row>
        <row r="118">
          <cell r="A118" t="str">
            <v>116</v>
          </cell>
          <cell r="B118" t="str">
            <v>伸缩油缸2</v>
          </cell>
          <cell r="C118" t="str">
            <v>QY50.1A.7.2 180/160*7750</v>
          </cell>
        </row>
        <row r="119">
          <cell r="A119" t="str">
            <v>117</v>
          </cell>
          <cell r="B119" t="str">
            <v>举升油缸</v>
          </cell>
          <cell r="C119" t="str">
            <v>DC175-0200-00A00 125/60*498</v>
          </cell>
        </row>
        <row r="120">
          <cell r="A120" t="str">
            <v>118</v>
          </cell>
          <cell r="B120" t="str">
            <v>倾翻油缸</v>
          </cell>
          <cell r="C120" t="str">
            <v>DC175-0300-00A00 150/90*410</v>
          </cell>
        </row>
        <row r="121">
          <cell r="A121" t="str">
            <v>119</v>
          </cell>
          <cell r="B121" t="str">
            <v>转向油缸</v>
          </cell>
          <cell r="C121" t="str">
            <v>DC175-0100-00A00 90/45*334</v>
          </cell>
        </row>
        <row r="122">
          <cell r="A122" t="str">
            <v>120</v>
          </cell>
          <cell r="B122" t="str">
            <v>倾翻油缸</v>
          </cell>
          <cell r="C122" t="str">
            <v>ACY3L-0500 160/90*1195</v>
          </cell>
        </row>
        <row r="123">
          <cell r="A123" t="str">
            <v>121</v>
          </cell>
          <cell r="B123" t="str">
            <v>阻尼油缸</v>
          </cell>
          <cell r="C123" t="str">
            <v>ZNG00-ANCB 63/35*304</v>
          </cell>
        </row>
        <row r="124">
          <cell r="A124" t="str">
            <v>122</v>
          </cell>
          <cell r="B124" t="str">
            <v>举升</v>
          </cell>
          <cell r="C124" t="str">
            <v>C2AO-0200 180/90*560</v>
          </cell>
        </row>
        <row r="125">
          <cell r="A125" t="str">
            <v>123</v>
          </cell>
          <cell r="B125" t="str">
            <v>倾翻</v>
          </cell>
          <cell r="C125" t="str">
            <v>C2AO-0300 180/90*810</v>
          </cell>
        </row>
        <row r="126">
          <cell r="A126" t="str">
            <v>124</v>
          </cell>
          <cell r="B126" t="str">
            <v>转向</v>
          </cell>
          <cell r="C126" t="str">
            <v>C2AO-0100 150/75*390</v>
          </cell>
        </row>
        <row r="127">
          <cell r="A127" t="str">
            <v>125</v>
          </cell>
          <cell r="B127" t="str">
            <v>左举升</v>
          </cell>
          <cell r="C127" t="str">
            <v>1008-0200 HSGK160/90*628A-Z-AQ</v>
          </cell>
        </row>
        <row r="128">
          <cell r="A128" t="str">
            <v>126</v>
          </cell>
          <cell r="B128" t="str">
            <v>右举升</v>
          </cell>
          <cell r="C128" t="str">
            <v>1008-0300 HSGK160/90*628A-Y-AQ</v>
          </cell>
        </row>
        <row r="129">
          <cell r="A129" t="str">
            <v>127</v>
          </cell>
          <cell r="B129" t="str">
            <v>转向</v>
          </cell>
          <cell r="C129" t="str">
            <v>1008-0100 HSGK100/50*502A-AQ</v>
          </cell>
        </row>
        <row r="130">
          <cell r="A130" t="str">
            <v>128</v>
          </cell>
          <cell r="B130" t="str">
            <v>前垂直油缸</v>
          </cell>
          <cell r="C130" t="str">
            <v>SYM5421JA.3A.8-SY 140/120*480</v>
          </cell>
        </row>
        <row r="131">
          <cell r="A131" t="str">
            <v>129</v>
          </cell>
          <cell r="B131" t="str">
            <v>后垂直油缸</v>
          </cell>
          <cell r="C131" t="str">
            <v>SYM5421JA.3A.9-SY 140/120*645</v>
          </cell>
        </row>
        <row r="132">
          <cell r="A132" t="str">
            <v>130</v>
          </cell>
          <cell r="B132" t="str">
            <v>水平油缸</v>
          </cell>
          <cell r="C132" t="str">
            <v>QY52.47B-SY 75/55*2455</v>
          </cell>
        </row>
        <row r="133">
          <cell r="A133" t="str">
            <v>131</v>
          </cell>
          <cell r="B133" t="str">
            <v>第五支腿</v>
          </cell>
          <cell r="C133" t="str">
            <v>QY52.50-SY 100/80*580</v>
          </cell>
        </row>
        <row r="134">
          <cell r="A134" t="str">
            <v>132</v>
          </cell>
          <cell r="B134" t="str">
            <v>动臂油缸</v>
          </cell>
          <cell r="C134" t="str">
            <v>WY4.0-DB-00 100/55*640-1005</v>
          </cell>
        </row>
        <row r="135">
          <cell r="A135" t="str">
            <v>133</v>
          </cell>
          <cell r="B135" t="str">
            <v>伸缩油缸</v>
          </cell>
          <cell r="C135" t="str">
            <v>CDZ.32C-21-2-2 125/110*7500</v>
          </cell>
        </row>
        <row r="136">
          <cell r="A136" t="str">
            <v>134</v>
          </cell>
          <cell r="B136" t="str">
            <v>伸缩油缸</v>
          </cell>
          <cell r="C136" t="str">
            <v>DG34C-21-2 125/110*8000-8560</v>
          </cell>
        </row>
        <row r="137">
          <cell r="A137" t="str">
            <v>135</v>
          </cell>
          <cell r="B137" t="str">
            <v>动臂摆动</v>
          </cell>
          <cell r="C137" t="str">
            <v>WY4.0-BD-00 90/50*483-790</v>
          </cell>
        </row>
        <row r="138">
          <cell r="A138" t="str">
            <v>136</v>
          </cell>
          <cell r="B138" t="str">
            <v>推土油缸</v>
          </cell>
          <cell r="C138" t="str">
            <v>WY4.0-TT-WX 110/55*165-513</v>
          </cell>
        </row>
        <row r="139">
          <cell r="A139" t="str">
            <v>137</v>
          </cell>
          <cell r="B139" t="str">
            <v>伸缩油缸</v>
          </cell>
          <cell r="C139" t="str">
            <v>QY20D-025-3-DY 160/140*7070</v>
          </cell>
        </row>
        <row r="140">
          <cell r="A140" t="str">
            <v>138</v>
          </cell>
          <cell r="B140" t="str">
            <v>变幅油缸</v>
          </cell>
          <cell r="C140" t="str">
            <v>QY16F-09-DY 220/180*2081</v>
          </cell>
        </row>
        <row r="141">
          <cell r="A141" t="str">
            <v>139</v>
          </cell>
          <cell r="B141" t="str">
            <v>伸缩油缸1</v>
          </cell>
          <cell r="C141" t="str">
            <v>QY52.15A.1-SY 180/160*7350</v>
          </cell>
        </row>
        <row r="142">
          <cell r="A142" t="str">
            <v>140</v>
          </cell>
          <cell r="B142" t="str">
            <v>伸缩油缸2</v>
          </cell>
          <cell r="C142" t="str">
            <v>QY52.15A.2-SY 180/160*7350</v>
          </cell>
        </row>
        <row r="143">
          <cell r="A143" t="str">
            <v>141</v>
          </cell>
          <cell r="B143" t="str">
            <v>变幅油缸</v>
          </cell>
          <cell r="C143" t="str">
            <v>5025QY480001 240/180*2436</v>
          </cell>
        </row>
        <row r="144">
          <cell r="A144" t="str">
            <v>142</v>
          </cell>
          <cell r="B144" t="str">
            <v>前垂直</v>
          </cell>
          <cell r="C144" t="str">
            <v>T003-013-0000 100/80*650</v>
          </cell>
        </row>
        <row r="145">
          <cell r="A145" t="str">
            <v>143</v>
          </cell>
          <cell r="B145" t="str">
            <v>后垂直</v>
          </cell>
          <cell r="C145" t="str">
            <v>T003-014-0000 100/80*700</v>
          </cell>
        </row>
        <row r="146">
          <cell r="A146" t="str">
            <v>144</v>
          </cell>
          <cell r="B146" t="str">
            <v>水平</v>
          </cell>
          <cell r="C146" t="str">
            <v>T004-008-0000 55/40*1990</v>
          </cell>
        </row>
        <row r="147">
          <cell r="A147" t="str">
            <v>145</v>
          </cell>
          <cell r="B147" t="str">
            <v>变幅油缸</v>
          </cell>
          <cell r="C147" t="str">
            <v>360-274-9000 215/170*2642</v>
          </cell>
        </row>
        <row r="148">
          <cell r="A148" t="str">
            <v>146</v>
          </cell>
          <cell r="B148" t="str">
            <v>前垂直</v>
          </cell>
          <cell r="C148" t="str">
            <v>QAY400.59.7 200/170*525</v>
          </cell>
        </row>
        <row r="149">
          <cell r="A149" t="str">
            <v>147</v>
          </cell>
          <cell r="B149" t="str">
            <v>后垂直</v>
          </cell>
          <cell r="C149" t="str">
            <v>QAY400.59.6 220/170*600</v>
          </cell>
        </row>
        <row r="150">
          <cell r="A150" t="str">
            <v>148</v>
          </cell>
          <cell r="B150" t="str">
            <v>水平</v>
          </cell>
          <cell r="C150" t="str">
            <v>QAY400.59.8 80/63*1715</v>
          </cell>
        </row>
        <row r="151">
          <cell r="A151" t="str">
            <v>149</v>
          </cell>
          <cell r="B151" t="str">
            <v>变幅</v>
          </cell>
          <cell r="C151" t="str">
            <v>360-2A0-50000 300/250*3311-3975</v>
          </cell>
        </row>
        <row r="152">
          <cell r="A152" t="str">
            <v>150</v>
          </cell>
          <cell r="B152" t="str">
            <v>前垂直</v>
          </cell>
          <cell r="C152" t="str">
            <v>QAY500.59.6 240/210*600-1000</v>
          </cell>
        </row>
        <row r="153">
          <cell r="A153" t="str">
            <v>151</v>
          </cell>
          <cell r="B153" t="str">
            <v>后垂直</v>
          </cell>
          <cell r="C153" t="str">
            <v>QAY500.59.6 240/220*600-1000</v>
          </cell>
        </row>
        <row r="154">
          <cell r="A154" t="str">
            <v>152</v>
          </cell>
          <cell r="B154" t="str">
            <v>水平</v>
          </cell>
          <cell r="C154" t="str">
            <v>QAY500.59.7 80/63*1745*2255</v>
          </cell>
        </row>
        <row r="155">
          <cell r="A155" t="str">
            <v>153</v>
          </cell>
          <cell r="B155" t="str">
            <v>前垂直油缸</v>
          </cell>
          <cell r="C155" t="str">
            <v>QAY220.59.6 180/150*640-1046</v>
          </cell>
        </row>
        <row r="156">
          <cell r="A156" t="str">
            <v>154</v>
          </cell>
          <cell r="B156" t="str">
            <v>后垂直油缸</v>
          </cell>
          <cell r="C156" t="str">
            <v>QAY220.59.7 190/160*800-1206</v>
          </cell>
        </row>
        <row r="157">
          <cell r="A157" t="str">
            <v>155</v>
          </cell>
          <cell r="B157" t="str">
            <v>水平油缸</v>
          </cell>
          <cell r="C157" t="str">
            <v>QAY220.59.5 80/63*1506-2206</v>
          </cell>
        </row>
        <row r="158">
          <cell r="A158" t="str">
            <v>156</v>
          </cell>
          <cell r="B158" t="str">
            <v>前垂直油缸</v>
          </cell>
          <cell r="C158" t="str">
            <v>QAY260.59.6 190/160*640-1046</v>
          </cell>
        </row>
        <row r="159">
          <cell r="A159" t="str">
            <v>157</v>
          </cell>
          <cell r="B159" t="str">
            <v>后垂直油缸</v>
          </cell>
          <cell r="C159" t="str">
            <v>QAY260.59.7 200/170*800-1206</v>
          </cell>
        </row>
        <row r="160">
          <cell r="A160" t="str">
            <v>158</v>
          </cell>
          <cell r="B160" t="str">
            <v>变幅</v>
          </cell>
          <cell r="C160" t="str">
            <v>T002-019-0000 300/260*2870</v>
          </cell>
        </row>
        <row r="161">
          <cell r="A161" t="str">
            <v>159</v>
          </cell>
          <cell r="B161" t="str">
            <v>右动臂油缸</v>
          </cell>
          <cell r="C161" t="str">
            <v>230.7001.7 120/85*1290</v>
          </cell>
        </row>
        <row r="162">
          <cell r="A162" t="str">
            <v>160</v>
          </cell>
          <cell r="B162" t="str">
            <v>左动臂油缸</v>
          </cell>
          <cell r="C162" t="str">
            <v>230.7001.7 120/85*1290</v>
          </cell>
        </row>
        <row r="163">
          <cell r="A163" t="str">
            <v>161</v>
          </cell>
          <cell r="B163" t="str">
            <v>斗杆油缸</v>
          </cell>
          <cell r="C163" t="str">
            <v>230.7001.1.2 135/95*1635</v>
          </cell>
        </row>
        <row r="164">
          <cell r="A164" t="str">
            <v>162</v>
          </cell>
          <cell r="B164" t="str">
            <v>铲斗油缸</v>
          </cell>
          <cell r="C164" t="str">
            <v>230.7002.3 115/80*996-163</v>
          </cell>
        </row>
        <row r="165">
          <cell r="A165" t="str">
            <v>163</v>
          </cell>
          <cell r="B165" t="str">
            <v>变幅</v>
          </cell>
          <cell r="C165" t="str">
            <v>T002-017-0000 320/280*2849</v>
          </cell>
        </row>
        <row r="166">
          <cell r="A166" t="str">
            <v>164</v>
          </cell>
          <cell r="B166" t="str">
            <v>前垂直</v>
          </cell>
          <cell r="C166" t="str">
            <v>T003-010-0000 135/110*445</v>
          </cell>
        </row>
        <row r="167">
          <cell r="A167" t="str">
            <v>165</v>
          </cell>
          <cell r="B167" t="str">
            <v>后垂直</v>
          </cell>
          <cell r="C167" t="str">
            <v>T003-010-0000 135/110*540</v>
          </cell>
        </row>
        <row r="168">
          <cell r="A168" t="str">
            <v>166</v>
          </cell>
          <cell r="B168" t="str">
            <v>水平</v>
          </cell>
          <cell r="C168" t="str">
            <v>T004-007-0000 65/45*2205</v>
          </cell>
        </row>
        <row r="169">
          <cell r="A169" t="str">
            <v>167</v>
          </cell>
          <cell r="B169" t="str">
            <v>第五支腿</v>
          </cell>
          <cell r="C169" t="str">
            <v>T003-012-0000 100/80*640</v>
          </cell>
        </row>
        <row r="170">
          <cell r="A170" t="str">
            <v>168</v>
          </cell>
          <cell r="B170" t="str">
            <v>翻包</v>
          </cell>
          <cell r="C170" t="str">
            <v>YGQ80*115-4-E</v>
          </cell>
        </row>
        <row r="171">
          <cell r="A171" t="str">
            <v>170</v>
          </cell>
          <cell r="B171" t="str">
            <v>升降摇摇飞椅</v>
          </cell>
          <cell r="C171" t="str">
            <v>SBL181.12.01 120/110*3000-3558</v>
          </cell>
        </row>
        <row r="172">
          <cell r="A172" t="str">
            <v>171</v>
          </cell>
          <cell r="B172" t="str">
            <v>第五支腿</v>
          </cell>
          <cell r="C172" t="str">
            <v>T003-016 80/60*575</v>
          </cell>
        </row>
        <row r="173">
          <cell r="A173" t="str">
            <v>172</v>
          </cell>
          <cell r="B173" t="str">
            <v>伸缩油缸Ⅰ</v>
          </cell>
          <cell r="C173" t="str">
            <v>QY50K.16.1-XZ 170/150*7350</v>
          </cell>
        </row>
        <row r="174">
          <cell r="A174" t="str">
            <v>173</v>
          </cell>
          <cell r="B174" t="str">
            <v>伸缩油缸Ⅱ</v>
          </cell>
          <cell r="C174" t="str">
            <v>QY50K.16.2-XZ 180/160*7350</v>
          </cell>
        </row>
        <row r="175">
          <cell r="A175" t="str">
            <v>174</v>
          </cell>
          <cell r="B175" t="str">
            <v>变幅</v>
          </cell>
          <cell r="C175" t="str">
            <v>QY50K.28-XZ 280/220*2740</v>
          </cell>
        </row>
        <row r="176">
          <cell r="A176" t="str">
            <v>175</v>
          </cell>
          <cell r="B176" t="str">
            <v>伸缩</v>
          </cell>
          <cell r="C176" t="str">
            <v>QY20B.16-XZ 160/140*7033</v>
          </cell>
        </row>
        <row r="177">
          <cell r="A177" t="str">
            <v>176</v>
          </cell>
          <cell r="B177" t="str">
            <v>变幅</v>
          </cell>
          <cell r="C177" t="str">
            <v>QY20B.28-XZ 220/180*2650</v>
          </cell>
        </row>
        <row r="178">
          <cell r="A178" t="str">
            <v>177</v>
          </cell>
          <cell r="B178" t="str">
            <v>摆动油缸</v>
          </cell>
          <cell r="C178" t="str">
            <v>QY130K.14.30 63/40*370-700</v>
          </cell>
        </row>
        <row r="179">
          <cell r="A179" t="str">
            <v>178</v>
          </cell>
          <cell r="B179" t="str">
            <v>锁止油缸</v>
          </cell>
          <cell r="C179" t="str">
            <v>QY130K.95.1 65/40*60-180</v>
          </cell>
        </row>
        <row r="180">
          <cell r="A180" t="str">
            <v>179</v>
          </cell>
          <cell r="B180" t="str">
            <v>配重</v>
          </cell>
          <cell r="C180" t="str">
            <v>QY130K.92 160/110*202</v>
          </cell>
        </row>
        <row r="181">
          <cell r="A181" t="str">
            <v>180</v>
          </cell>
          <cell r="B181" t="str">
            <v>前支腿垂直</v>
          </cell>
          <cell r="C181" t="str">
            <v>QY100K.59.13.1XZ 170/130*600</v>
          </cell>
        </row>
        <row r="182">
          <cell r="A182" t="str">
            <v>181</v>
          </cell>
          <cell r="B182" t="str">
            <v>后支腿垂直</v>
          </cell>
          <cell r="C182" t="str">
            <v>QY100K.59.13.2XZ 170/130*750</v>
          </cell>
        </row>
        <row r="183">
          <cell r="A183" t="str">
            <v>182</v>
          </cell>
          <cell r="B183" t="str">
            <v>水平</v>
          </cell>
          <cell r="C183" t="str">
            <v>QY100K.59.6XZ 80/63*1225</v>
          </cell>
        </row>
        <row r="184">
          <cell r="A184" t="str">
            <v>183</v>
          </cell>
          <cell r="B184" t="str">
            <v>配重</v>
          </cell>
          <cell r="C184" t="str">
            <v>QY100K.92XZ 160/100*519</v>
          </cell>
        </row>
        <row r="185">
          <cell r="A185" t="str">
            <v>184</v>
          </cell>
          <cell r="B185" t="str">
            <v>操作室</v>
          </cell>
          <cell r="C185" t="str">
            <v>QY100K.21XZ 50/25*380</v>
          </cell>
        </row>
        <row r="186">
          <cell r="A186" t="str">
            <v>185</v>
          </cell>
          <cell r="B186" t="str">
            <v>配重</v>
          </cell>
          <cell r="C186" t="str">
            <v>338-4A0-41000 95/60*574</v>
          </cell>
        </row>
        <row r="187">
          <cell r="A187" t="str">
            <v>186</v>
          </cell>
          <cell r="B187" t="str">
            <v>前垂直</v>
          </cell>
          <cell r="C187" t="str">
            <v>360-3A1-70000 150/120*480</v>
          </cell>
        </row>
        <row r="188">
          <cell r="A188" t="str">
            <v>187</v>
          </cell>
          <cell r="B188" t="str">
            <v>后垂直</v>
          </cell>
          <cell r="C188" t="str">
            <v>360-3A1-80000 150/120*555</v>
          </cell>
        </row>
        <row r="189">
          <cell r="A189" t="str">
            <v>188</v>
          </cell>
          <cell r="B189" t="str">
            <v>油缸总成</v>
          </cell>
          <cell r="C189" t="str">
            <v>360-3A1-60000 120/100*620</v>
          </cell>
        </row>
        <row r="190">
          <cell r="A190" t="str">
            <v>189</v>
          </cell>
          <cell r="B190" t="str">
            <v>伸缩油缸1</v>
          </cell>
          <cell r="C190" t="str">
            <v>QY75.1.7-SY180/160*8300</v>
          </cell>
        </row>
        <row r="191">
          <cell r="A191" t="str">
            <v>190</v>
          </cell>
          <cell r="B191" t="str">
            <v>伸缩油缸2</v>
          </cell>
          <cell r="C191" t="str">
            <v>QY75.2.4-SY200/180*8300</v>
          </cell>
        </row>
        <row r="192">
          <cell r="A192" t="str">
            <v>191</v>
          </cell>
          <cell r="B192" t="str">
            <v>变幅油缸</v>
          </cell>
          <cell r="C192" t="str">
            <v>QY75.2.4-SY280/250*3510-4215</v>
          </cell>
        </row>
        <row r="193">
          <cell r="A193" t="str">
            <v>192</v>
          </cell>
          <cell r="B193" t="str">
            <v>伸缩油缸</v>
          </cell>
          <cell r="C193" t="str">
            <v>QY25.15A 160/140*7610</v>
          </cell>
        </row>
        <row r="194">
          <cell r="A194" t="str">
            <v>193</v>
          </cell>
          <cell r="B194" t="str">
            <v>伸缩</v>
          </cell>
          <cell r="C194" t="str">
            <v>QAY220.1.10-SY200/180*10870</v>
          </cell>
        </row>
        <row r="195">
          <cell r="A195" t="str">
            <v>194</v>
          </cell>
          <cell r="B195" t="str">
            <v>变幅</v>
          </cell>
          <cell r="C195" t="str">
            <v>QAY220.2.5-SY400/360*3532</v>
          </cell>
        </row>
        <row r="196">
          <cell r="A196" t="str">
            <v>195</v>
          </cell>
          <cell r="B196" t="str">
            <v>伸缩</v>
          </cell>
          <cell r="C196" t="str">
            <v>QAY160.1.10-SY200/180*10730</v>
          </cell>
        </row>
        <row r="197">
          <cell r="A197" t="str">
            <v>196</v>
          </cell>
          <cell r="B197" t="str">
            <v>变幅油缸</v>
          </cell>
          <cell r="C197" t="str">
            <v>QAY160.2.5 360/320*4415</v>
          </cell>
        </row>
        <row r="198">
          <cell r="A198" t="str">
            <v>197</v>
          </cell>
          <cell r="B198" t="str">
            <v>变幅油缸</v>
          </cell>
          <cell r="C198" t="str">
            <v>QY8GA-061 145/110*1400</v>
          </cell>
        </row>
        <row r="199">
          <cell r="A199" t="str">
            <v>198</v>
          </cell>
          <cell r="B199" t="str">
            <v>伸缩油缸</v>
          </cell>
          <cell r="C199" t="str">
            <v>T001-018-0000 160/140*7400</v>
          </cell>
        </row>
        <row r="200">
          <cell r="A200" t="str">
            <v>199</v>
          </cell>
          <cell r="B200" t="str">
            <v>水平</v>
          </cell>
          <cell r="C200" t="str">
            <v>T004-009-0000 55/35*2010</v>
          </cell>
        </row>
        <row r="201">
          <cell r="A201" t="str">
            <v>200</v>
          </cell>
          <cell r="B201" t="str">
            <v>前垂直</v>
          </cell>
          <cell r="C201" t="str">
            <v>T003-015-0000 120/100*510</v>
          </cell>
        </row>
        <row r="202">
          <cell r="A202" t="str">
            <v>201</v>
          </cell>
          <cell r="B202" t="str">
            <v>后垂直</v>
          </cell>
          <cell r="C202" t="str">
            <v>T003-017-0000 120/100*645</v>
          </cell>
        </row>
        <row r="203">
          <cell r="A203" t="str">
            <v>202</v>
          </cell>
          <cell r="B203" t="str">
            <v>伸缩油缸</v>
          </cell>
          <cell r="C203" t="str">
            <v>QAY130.1.10 180/160*10480</v>
          </cell>
        </row>
        <row r="204">
          <cell r="A204" t="str">
            <v>203</v>
          </cell>
          <cell r="B204" t="str">
            <v>变幅油缸</v>
          </cell>
          <cell r="C204" t="str">
            <v>QAY130.2.5 360/320*3757</v>
          </cell>
        </row>
        <row r="205">
          <cell r="A205" t="str">
            <v>204</v>
          </cell>
          <cell r="B205" t="str">
            <v>伸缩油缸</v>
          </cell>
          <cell r="C205" t="str">
            <v>QY16E-09A 125/100*7300</v>
          </cell>
        </row>
        <row r="206">
          <cell r="A206" t="str">
            <v>205</v>
          </cell>
          <cell r="B206" t="str">
            <v>变幅油缸</v>
          </cell>
          <cell r="C206" t="str">
            <v>QY16E-06A 180/160*2822</v>
          </cell>
        </row>
        <row r="207">
          <cell r="A207" t="str">
            <v>206</v>
          </cell>
          <cell r="B207" t="str">
            <v>水平油缸</v>
          </cell>
          <cell r="C207" t="str">
            <v>QY16E-622K 55/35*2010</v>
          </cell>
        </row>
        <row r="208">
          <cell r="A208" t="str">
            <v>207</v>
          </cell>
          <cell r="B208" t="str">
            <v>前垂直油缸</v>
          </cell>
          <cell r="C208" t="str">
            <v>QY16E-623K 110/90*413</v>
          </cell>
        </row>
        <row r="209">
          <cell r="A209" t="str">
            <v>208</v>
          </cell>
          <cell r="B209" t="str">
            <v>后垂直油缸</v>
          </cell>
          <cell r="C209" t="str">
            <v>QY16E-631K 110/90*540</v>
          </cell>
        </row>
        <row r="210">
          <cell r="A210" t="str">
            <v>209</v>
          </cell>
          <cell r="B210" t="str">
            <v>前垂直</v>
          </cell>
          <cell r="C210" t="str">
            <v>SYM5555J.3.8A170/150*550</v>
          </cell>
        </row>
        <row r="211">
          <cell r="A211" t="str">
            <v>210</v>
          </cell>
          <cell r="B211" t="str">
            <v>后垂直</v>
          </cell>
          <cell r="C211" t="str">
            <v>SYM5555J.3.9A190/160*700</v>
          </cell>
        </row>
        <row r="212">
          <cell r="A212" t="str">
            <v>211</v>
          </cell>
          <cell r="B212" t="str">
            <v>变幅油缸</v>
          </cell>
          <cell r="C212" t="str">
            <v>060-2A0-10000 235/185*2640</v>
          </cell>
        </row>
        <row r="213">
          <cell r="A213" t="str">
            <v>212</v>
          </cell>
          <cell r="B213" t="str">
            <v>水平</v>
          </cell>
          <cell r="C213" t="str">
            <v>360-434-0000Y 55/35*2010</v>
          </cell>
        </row>
        <row r="214">
          <cell r="A214" t="str">
            <v>213</v>
          </cell>
          <cell r="B214" t="str">
            <v>变幅油缸</v>
          </cell>
          <cell r="C214" t="str">
            <v>360-265-6000F 300/250*3005-3670</v>
          </cell>
        </row>
        <row r="215">
          <cell r="A215" t="str">
            <v>214</v>
          </cell>
          <cell r="B215" t="str">
            <v>前垂直油缸</v>
          </cell>
          <cell r="C215" t="str">
            <v>360-317-3000F 135/110*480-843</v>
          </cell>
        </row>
        <row r="216">
          <cell r="A216" t="str">
            <v>215</v>
          </cell>
          <cell r="B216" t="str">
            <v>后垂直油缸</v>
          </cell>
          <cell r="C216" t="str">
            <v>360-3A1-30000 135/110*575</v>
          </cell>
        </row>
        <row r="217">
          <cell r="A217" t="str">
            <v>216</v>
          </cell>
          <cell r="B217" t="str">
            <v>水平</v>
          </cell>
          <cell r="C217" t="str">
            <v>360-424-2000F  65/45*2205-2427</v>
          </cell>
        </row>
        <row r="218">
          <cell r="A218" t="str">
            <v>217</v>
          </cell>
          <cell r="B218" t="str">
            <v>第五支腿</v>
          </cell>
          <cell r="C218" t="str">
            <v>360-3A1-40000 100/80*530</v>
          </cell>
        </row>
        <row r="219">
          <cell r="A219" t="str">
            <v>218</v>
          </cell>
          <cell r="B219" t="str">
            <v>油缸总成</v>
          </cell>
          <cell r="C219" t="str">
            <v>360-275-0000F 235/185*2640-3185</v>
          </cell>
        </row>
        <row r="220">
          <cell r="A220" t="str">
            <v>219</v>
          </cell>
          <cell r="B220" t="str">
            <v>前垂直油缸</v>
          </cell>
          <cell r="C220" t="str">
            <v>360-357-8000F 130/110*510-856</v>
          </cell>
        </row>
        <row r="221">
          <cell r="A221" t="str">
            <v>220</v>
          </cell>
          <cell r="B221" t="str">
            <v>后垂直油缸</v>
          </cell>
          <cell r="C221" t="str">
            <v>360-357-9000F 130/110*570-916</v>
          </cell>
        </row>
        <row r="222">
          <cell r="A222" t="str">
            <v>221</v>
          </cell>
          <cell r="B222" t="str">
            <v>前垂直</v>
          </cell>
          <cell r="C222" t="str">
            <v>QAY200-59-14 180/150*600-1030</v>
          </cell>
        </row>
        <row r="223">
          <cell r="A223" t="str">
            <v>222</v>
          </cell>
          <cell r="B223" t="str">
            <v>后垂直</v>
          </cell>
          <cell r="C223" t="str">
            <v>QAY200-59-13 200/170*800-1230</v>
          </cell>
        </row>
        <row r="224">
          <cell r="A224" t="str">
            <v>223</v>
          </cell>
          <cell r="B224" t="str">
            <v>水平</v>
          </cell>
          <cell r="C224" t="str">
            <v>QAY200-59-11 80/63*1506-2124</v>
          </cell>
        </row>
        <row r="225">
          <cell r="A225" t="str">
            <v>224</v>
          </cell>
          <cell r="B225" t="str">
            <v>转向锁死油缸</v>
          </cell>
          <cell r="C225" t="str">
            <v>XZY200-65-7-1 80/50*(110+105)</v>
          </cell>
        </row>
        <row r="226">
          <cell r="A226" t="str">
            <v>225</v>
          </cell>
          <cell r="B226" t="str">
            <v>配重</v>
          </cell>
          <cell r="C226" t="str">
            <v>QAY200-92-1 240/150*660-1013</v>
          </cell>
        </row>
        <row r="227">
          <cell r="A227" t="str">
            <v>226</v>
          </cell>
          <cell r="B227" t="str">
            <v>操作室</v>
          </cell>
          <cell r="C227" t="str">
            <v>QAY160-21 50/25*380-580</v>
          </cell>
        </row>
        <row r="228">
          <cell r="A228" t="str">
            <v>227</v>
          </cell>
          <cell r="B228" t="str">
            <v>转台锁止油缸</v>
          </cell>
          <cell r="C228" t="str">
            <v>QAY160-95-1 80/50*78-375</v>
          </cell>
        </row>
        <row r="229">
          <cell r="A229" t="str">
            <v>228</v>
          </cell>
          <cell r="B229" t="str">
            <v>配重</v>
          </cell>
          <cell r="C229" t="str">
            <v>QAY160-92-1 220/130*560</v>
          </cell>
        </row>
        <row r="230">
          <cell r="A230" t="str">
            <v>229</v>
          </cell>
          <cell r="B230" t="str">
            <v>转台锁止油缸</v>
          </cell>
          <cell r="C230" t="str">
            <v>QAY200.95.1-XZ 80/50*60-215</v>
          </cell>
        </row>
        <row r="231">
          <cell r="A231" t="str">
            <v>230</v>
          </cell>
          <cell r="B231" t="str">
            <v>油缸</v>
          </cell>
          <cell r="C231" t="str">
            <v>20005628 110/70*660</v>
          </cell>
        </row>
        <row r="232">
          <cell r="A232" t="str">
            <v>231</v>
          </cell>
          <cell r="B232" t="str">
            <v>横拉杆油缸</v>
          </cell>
          <cell r="C232" t="str">
            <v>8901-340026-00</v>
          </cell>
        </row>
        <row r="233">
          <cell r="A233" t="str">
            <v>232</v>
          </cell>
          <cell r="B233" t="str">
            <v>直拉杆油缸</v>
          </cell>
          <cell r="C233" t="str">
            <v>8901-340021-00</v>
          </cell>
        </row>
        <row r="234">
          <cell r="A234" t="str">
            <v>233</v>
          </cell>
          <cell r="B234" t="str">
            <v>车架油缸</v>
          </cell>
          <cell r="C234" t="str">
            <v>15049541  160/90*120-653</v>
          </cell>
        </row>
        <row r="235">
          <cell r="A235" t="str">
            <v>234</v>
          </cell>
          <cell r="B235" t="str">
            <v>桅杆油缸</v>
          </cell>
          <cell r="C235" t="str">
            <v>15049542  160/90*1422</v>
          </cell>
        </row>
        <row r="236">
          <cell r="A236" t="str">
            <v>235</v>
          </cell>
          <cell r="B236" t="str">
            <v>配重起吊</v>
          </cell>
          <cell r="C236" t="str">
            <v>15049112  90/50*200</v>
          </cell>
        </row>
        <row r="237">
          <cell r="A237" t="str">
            <v>236</v>
          </cell>
          <cell r="B237" t="str">
            <v>伸缩油缸</v>
          </cell>
          <cell r="C237" t="str">
            <v>SAC303.4.3.3 320/280*14050</v>
          </cell>
        </row>
        <row r="238">
          <cell r="A238" t="str">
            <v>237</v>
          </cell>
          <cell r="B238" t="str">
            <v>右变幅</v>
          </cell>
          <cell r="C238" t="str">
            <v>SAC303.4.3.1 560/480*4265</v>
          </cell>
        </row>
        <row r="239">
          <cell r="A239" t="str">
            <v>238</v>
          </cell>
          <cell r="B239" t="str">
            <v>左变幅</v>
          </cell>
          <cell r="C239" t="str">
            <v>SAC303.4.3.2 560/480*4265</v>
          </cell>
        </row>
        <row r="240">
          <cell r="A240" t="str">
            <v>239</v>
          </cell>
          <cell r="B240" t="str">
            <v>操作室</v>
          </cell>
          <cell r="C240" t="str">
            <v>SAC303.4.3.4 63/45*185</v>
          </cell>
        </row>
        <row r="241">
          <cell r="A241" t="str">
            <v>240</v>
          </cell>
          <cell r="B241" t="str">
            <v>操作室起升</v>
          </cell>
          <cell r="C241" t="str">
            <v>SAC303.4.3.5 100/80*830</v>
          </cell>
        </row>
        <row r="242">
          <cell r="A242" t="str">
            <v>241</v>
          </cell>
          <cell r="B242" t="str">
            <v>超起摆动</v>
          </cell>
          <cell r="C242" t="str">
            <v>SAC303.4.3.6 250/120*1445</v>
          </cell>
        </row>
        <row r="243">
          <cell r="A243" t="str">
            <v>242</v>
          </cell>
          <cell r="B243" t="str">
            <v>桅杆举升</v>
          </cell>
          <cell r="C243" t="str">
            <v>ECH 100B-HL130/110*8250-10130</v>
          </cell>
        </row>
        <row r="244">
          <cell r="A244" t="str">
            <v>243</v>
          </cell>
          <cell r="B244" t="str">
            <v>超起拉伸</v>
          </cell>
          <cell r="C244" t="str">
            <v>SAC303.4.3.8 230/100*500</v>
          </cell>
        </row>
        <row r="245">
          <cell r="A245" t="str">
            <v>244</v>
          </cell>
          <cell r="B245" t="str">
            <v>超起拉伸</v>
          </cell>
          <cell r="C245" t="str">
            <v>SAC303.4.3.13 250/110*950</v>
          </cell>
        </row>
        <row r="246">
          <cell r="A246" t="str">
            <v>245</v>
          </cell>
          <cell r="B246" t="str">
            <v>副臂变幅</v>
          </cell>
          <cell r="C246" t="str">
            <v>SAC303.4.3.9 320/150*1435</v>
          </cell>
        </row>
        <row r="247">
          <cell r="A247" t="str">
            <v>246</v>
          </cell>
          <cell r="B247" t="str">
            <v>配重1</v>
          </cell>
          <cell r="C247" t="str">
            <v>SAC303.4.3.10 250/220*1460</v>
          </cell>
        </row>
        <row r="248">
          <cell r="A248" t="str">
            <v>247</v>
          </cell>
          <cell r="B248" t="str">
            <v>水平油缸</v>
          </cell>
          <cell r="C248" t="str">
            <v>SAC303.4.3.10 250/220*1461</v>
          </cell>
        </row>
        <row r="249">
          <cell r="A249" t="str">
            <v>248</v>
          </cell>
          <cell r="B249" t="str">
            <v>垂直</v>
          </cell>
          <cell r="C249" t="str">
            <v>SYM51080J.3.8 360/300*720</v>
          </cell>
        </row>
        <row r="250">
          <cell r="A250" t="str">
            <v>249</v>
          </cell>
          <cell r="B250" t="str">
            <v>辅助垂直</v>
          </cell>
          <cell r="C250" t="str">
            <v>SYM510803.17.1 280/220*200</v>
          </cell>
        </row>
        <row r="251">
          <cell r="A251" t="str">
            <v>250</v>
          </cell>
          <cell r="B251" t="str">
            <v>伸缩缸</v>
          </cell>
          <cell r="C251" t="str">
            <v>1122-190000-0000 190/160*8000-9000</v>
          </cell>
        </row>
        <row r="252">
          <cell r="A252" t="str">
            <v>251</v>
          </cell>
          <cell r="B252" t="str">
            <v>变幅油缸</v>
          </cell>
          <cell r="C252" t="str">
            <v>QY26A.14-SY 220/180*2500</v>
          </cell>
        </row>
        <row r="253">
          <cell r="A253" t="str">
            <v>252</v>
          </cell>
          <cell r="B253" t="str">
            <v>伸缩油缸</v>
          </cell>
          <cell r="C253" t="str">
            <v>QY26A.15C 160/140*7150</v>
          </cell>
        </row>
        <row r="254">
          <cell r="A254" t="str">
            <v>253</v>
          </cell>
          <cell r="B254" t="str">
            <v>伸缩1油缸</v>
          </cell>
          <cell r="C254" t="str">
            <v>SRC55.7.2.1 160/140*7750</v>
          </cell>
        </row>
        <row r="255">
          <cell r="A255" t="str">
            <v>254</v>
          </cell>
          <cell r="B255" t="str">
            <v>伸缩2油缸</v>
          </cell>
          <cell r="C255" t="str">
            <v>SRC55.7.2.2 160/140*7750</v>
          </cell>
        </row>
        <row r="256">
          <cell r="A256" t="str">
            <v>255</v>
          </cell>
          <cell r="B256" t="str">
            <v>配重油缸</v>
          </cell>
          <cell r="C256" t="str">
            <v>DGY70HP-12 140/90*555</v>
          </cell>
        </row>
        <row r="257">
          <cell r="A257" t="str">
            <v>256</v>
          </cell>
          <cell r="B257" t="str">
            <v>前支腿斜伸缸</v>
          </cell>
          <cell r="C257" t="str">
            <v>DG-J100E-E2L-B 100/70*160-HD</v>
          </cell>
        </row>
        <row r="258">
          <cell r="A258" t="str">
            <v>257</v>
          </cell>
          <cell r="B258" t="str">
            <v>后支腿斜伸缸</v>
          </cell>
          <cell r="C258" t="str">
            <v>DG-J100E-E1L 100/70*170-HD</v>
          </cell>
        </row>
        <row r="259">
          <cell r="A259" t="str">
            <v>258</v>
          </cell>
          <cell r="B259" t="str">
            <v>伸缩油缸</v>
          </cell>
          <cell r="C259" t="str">
            <v>SSC920.8.7 200/180*11870</v>
          </cell>
        </row>
        <row r="260">
          <cell r="A260" t="str">
            <v>259</v>
          </cell>
          <cell r="B260" t="str">
            <v>滑管</v>
          </cell>
          <cell r="C260" t="str">
            <v>QSD9030.5.4E</v>
          </cell>
        </row>
        <row r="261">
          <cell r="A261" t="str">
            <v>260</v>
          </cell>
          <cell r="B261" t="str">
            <v>左伸缩</v>
          </cell>
          <cell r="C261" t="str">
            <v>00142-00003Y-Z120/60*650</v>
          </cell>
        </row>
        <row r="262">
          <cell r="A262" t="str">
            <v>261</v>
          </cell>
          <cell r="B262" t="str">
            <v>右伸缩</v>
          </cell>
          <cell r="C262" t="str">
            <v>00142-00003Y-R120/60*650</v>
          </cell>
        </row>
        <row r="263">
          <cell r="A263" t="str">
            <v>262</v>
          </cell>
          <cell r="B263" t="str">
            <v>履带展宽油缸</v>
          </cell>
          <cell r="C263" t="str">
            <v>ZY250.01.6 80/50*580</v>
          </cell>
        </row>
        <row r="264">
          <cell r="A264" t="str">
            <v>263</v>
          </cell>
          <cell r="B264" t="str">
            <v>回转锁定</v>
          </cell>
          <cell r="C264" t="str">
            <v>ZY250.02.5.1 80/45*90</v>
          </cell>
        </row>
        <row r="265">
          <cell r="A265" t="str">
            <v>264</v>
          </cell>
          <cell r="B265" t="str">
            <v>动臂</v>
          </cell>
          <cell r="C265" t="str">
            <v>CFA240.15.4 160/125*940</v>
          </cell>
        </row>
        <row r="266">
          <cell r="A266" t="str">
            <v>265</v>
          </cell>
          <cell r="B266" t="str">
            <v>桅杆</v>
          </cell>
          <cell r="C266" t="str">
            <v>CFA240.15.2 160/125*2345</v>
          </cell>
        </row>
        <row r="267">
          <cell r="A267" t="str">
            <v>266</v>
          </cell>
          <cell r="B267" t="str">
            <v>加压</v>
          </cell>
          <cell r="C267" t="str">
            <v>ZY200.09.5 140/100*5000</v>
          </cell>
        </row>
        <row r="268">
          <cell r="A268" t="str">
            <v>267</v>
          </cell>
          <cell r="B268" t="str">
            <v>履带油缸</v>
          </cell>
          <cell r="C268" t="str">
            <v>ZY200.01.14 110/63*900</v>
          </cell>
        </row>
        <row r="269">
          <cell r="A269" t="str">
            <v>268</v>
          </cell>
          <cell r="B269" t="str">
            <v>伸缩油缸1</v>
          </cell>
          <cell r="C269" t="str">
            <v>QY100.1.10.1-SY 200/180*9625</v>
          </cell>
        </row>
        <row r="270">
          <cell r="A270" t="str">
            <v>269</v>
          </cell>
          <cell r="B270" t="str">
            <v>伸缩油缸II</v>
          </cell>
          <cell r="C270" t="str">
            <v>QY100.1.10.2-SY230/200*9625</v>
          </cell>
        </row>
        <row r="271">
          <cell r="A271" t="str">
            <v>270</v>
          </cell>
          <cell r="B271" t="str">
            <v>变幅油缸</v>
          </cell>
          <cell r="C271" t="str">
            <v>QY100.2.5-SY 360/300*3065</v>
          </cell>
        </row>
        <row r="272">
          <cell r="A272" t="str">
            <v>271</v>
          </cell>
          <cell r="B272" t="str">
            <v>上臂油缸</v>
          </cell>
          <cell r="C272" t="str">
            <v>GKZ14.30/01 100/63*1020</v>
          </cell>
        </row>
        <row r="273">
          <cell r="A273" t="str">
            <v>272</v>
          </cell>
          <cell r="B273" t="str">
            <v>变幅油缸</v>
          </cell>
          <cell r="C273" t="str">
            <v>GKZ14.6/01 83/63*930</v>
          </cell>
        </row>
        <row r="274">
          <cell r="A274" t="str">
            <v>273</v>
          </cell>
          <cell r="B274" t="str">
            <v>前垂直</v>
          </cell>
          <cell r="C274" t="str">
            <v>GKZ14.23/01 80/50*400</v>
          </cell>
        </row>
        <row r="275">
          <cell r="A275" t="str">
            <v>274</v>
          </cell>
          <cell r="B275" t="str">
            <v>水平1</v>
          </cell>
          <cell r="C275" t="str">
            <v>GKZ14.22/01 50/28*490</v>
          </cell>
        </row>
        <row r="276">
          <cell r="A276" t="str">
            <v>275</v>
          </cell>
          <cell r="B276" t="str">
            <v>水平2</v>
          </cell>
          <cell r="C276" t="str">
            <v>GKZ14.21/01 50/28*491</v>
          </cell>
        </row>
        <row r="277">
          <cell r="A277" t="str">
            <v>276</v>
          </cell>
          <cell r="B277" t="str">
            <v>伸缩</v>
          </cell>
          <cell r="C277" t="str">
            <v>GKZ14.2.10/01 63/45*1950</v>
          </cell>
        </row>
        <row r="278">
          <cell r="A278" t="str">
            <v>277</v>
          </cell>
          <cell r="B278" t="str">
            <v>油缸</v>
          </cell>
          <cell r="C278" t="str">
            <v>LN02.51.00 110/70*1500-2185</v>
          </cell>
        </row>
        <row r="279">
          <cell r="A279" t="str">
            <v>278</v>
          </cell>
          <cell r="B279" t="str">
            <v>滑板油缸</v>
          </cell>
          <cell r="C279" t="str">
            <v>80/45*720-1020</v>
          </cell>
        </row>
        <row r="280">
          <cell r="A280" t="str">
            <v>279</v>
          </cell>
          <cell r="B280" t="str">
            <v>安全钩油缸</v>
          </cell>
          <cell r="C280" t="str">
            <v>80/28*45-200</v>
          </cell>
        </row>
        <row r="281">
          <cell r="A281" t="str">
            <v>280</v>
          </cell>
          <cell r="B281" t="str">
            <v>推铲油缸</v>
          </cell>
          <cell r="C281" t="str">
            <v>140*2940</v>
          </cell>
        </row>
        <row r="282">
          <cell r="A282" t="str">
            <v>281</v>
          </cell>
          <cell r="B282" t="str">
            <v>油缸</v>
          </cell>
          <cell r="C282" t="str">
            <v>360-512-2000F 70/35*161-421</v>
          </cell>
        </row>
        <row r="283">
          <cell r="A283" t="str">
            <v>282</v>
          </cell>
          <cell r="B283" t="str">
            <v>油缸</v>
          </cell>
          <cell r="C283" t="str">
            <v>360-531-6000Y 45/30*139-306</v>
          </cell>
        </row>
        <row r="284">
          <cell r="A284" t="str">
            <v>283</v>
          </cell>
          <cell r="B284" t="str">
            <v>伸缩油缸</v>
          </cell>
          <cell r="C284" t="str">
            <v>QY8F.2.7 90/70*5600</v>
          </cell>
        </row>
        <row r="285">
          <cell r="A285" t="str">
            <v>284</v>
          </cell>
          <cell r="B285" t="str">
            <v>变幅油缸</v>
          </cell>
          <cell r="C285" t="str">
            <v>QY8F.9 140/100*1460</v>
          </cell>
        </row>
        <row r="286">
          <cell r="A286" t="str">
            <v>285</v>
          </cell>
          <cell r="B286" t="str">
            <v>油缸</v>
          </cell>
          <cell r="C286" t="str">
            <v>GKZ16D.1 63/45*1102</v>
          </cell>
        </row>
        <row r="287">
          <cell r="A287" t="str">
            <v>286</v>
          </cell>
          <cell r="B287" t="str">
            <v>水平</v>
          </cell>
          <cell r="C287" t="str">
            <v>QY8F.4.2-1 63/45*940</v>
          </cell>
        </row>
        <row r="288">
          <cell r="A288" t="str">
            <v>287</v>
          </cell>
          <cell r="B288" t="str">
            <v>前垂直</v>
          </cell>
          <cell r="C288" t="str">
            <v>QY8F。4.。2-2 110/80*500</v>
          </cell>
        </row>
        <row r="289">
          <cell r="A289" t="str">
            <v>288</v>
          </cell>
          <cell r="B289" t="str">
            <v>前垂直</v>
          </cell>
          <cell r="C289" t="str">
            <v>QY8F。4.。4-1 110/80*501</v>
          </cell>
        </row>
        <row r="290">
          <cell r="A290" t="str">
            <v>289</v>
          </cell>
          <cell r="B290" t="str">
            <v>行走油缸</v>
          </cell>
          <cell r="C290" t="str">
            <v>JZB60.8.4 110/80*2000-2486</v>
          </cell>
        </row>
        <row r="291">
          <cell r="A291" t="str">
            <v>290</v>
          </cell>
          <cell r="B291" t="str">
            <v>左支腿油缸</v>
          </cell>
          <cell r="C291" t="str">
            <v>JZB60.11.1.2A 140/110*1100-1610</v>
          </cell>
        </row>
        <row r="292">
          <cell r="A292" t="str">
            <v>291</v>
          </cell>
          <cell r="B292" t="str">
            <v>右支腿油缸</v>
          </cell>
          <cell r="C292" t="str">
            <v>JZB60.11.1.2B 140/110*1100-1610</v>
          </cell>
        </row>
        <row r="293">
          <cell r="A293" t="str">
            <v>292</v>
          </cell>
          <cell r="B293" t="str">
            <v>BL悬缸</v>
          </cell>
          <cell r="C293" t="str">
            <v>03000046 180/125*265-840</v>
          </cell>
        </row>
        <row r="294">
          <cell r="A294" t="str">
            <v>293</v>
          </cell>
          <cell r="B294" t="str">
            <v>后悬缸</v>
          </cell>
          <cell r="C294" t="str">
            <v>12000017  220/160*（152+48）</v>
          </cell>
        </row>
        <row r="295">
          <cell r="A295" t="str">
            <v>294</v>
          </cell>
          <cell r="B295" t="str">
            <v>左悬缸</v>
          </cell>
          <cell r="C295" t="str">
            <v>12000036 200/160*（196+104）</v>
          </cell>
        </row>
        <row r="296">
          <cell r="A296" t="str">
            <v>295</v>
          </cell>
          <cell r="B296" t="str">
            <v>右悬缸</v>
          </cell>
          <cell r="C296" t="str">
            <v>03000036 200/160*（196+104）</v>
          </cell>
        </row>
        <row r="297">
          <cell r="A297" t="str">
            <v>296</v>
          </cell>
          <cell r="B297" t="str">
            <v>后悬桂油缸</v>
          </cell>
          <cell r="C297" t="str">
            <v>20012421　100/70*222</v>
          </cell>
        </row>
        <row r="298">
          <cell r="A298" t="str">
            <v>297</v>
          </cell>
          <cell r="B298" t="str">
            <v>支腿油缸</v>
          </cell>
          <cell r="C298" t="str">
            <v>0422 610 00 00 000 80/63*580-937</v>
          </cell>
        </row>
        <row r="299">
          <cell r="A299" t="str">
            <v>298</v>
          </cell>
          <cell r="B299" t="str">
            <v>加压</v>
          </cell>
          <cell r="C299" t="str">
            <v>64636 160/110*6700-7800</v>
          </cell>
        </row>
        <row r="300">
          <cell r="A300" t="str">
            <v>299</v>
          </cell>
          <cell r="B300" t="str">
            <v>动臂变幅</v>
          </cell>
          <cell r="C300" t="str">
            <v>ZY220.15.4 160/125*940</v>
          </cell>
        </row>
        <row r="301">
          <cell r="A301" t="str">
            <v>300</v>
          </cell>
          <cell r="B301" t="str">
            <v>桅杆变幅</v>
          </cell>
          <cell r="C301" t="str">
            <v>ZY220.15.2 160/125*2345</v>
          </cell>
        </row>
        <row r="302">
          <cell r="A302" t="str">
            <v>301</v>
          </cell>
          <cell r="B302" t="str">
            <v>加压</v>
          </cell>
          <cell r="C302" t="str">
            <v>ZY220.09.9 140/100*5000</v>
          </cell>
        </row>
        <row r="303">
          <cell r="A303" t="str">
            <v>302</v>
          </cell>
          <cell r="B303" t="str">
            <v>支撑油缸</v>
          </cell>
          <cell r="C303" t="str">
            <v>ZY250.09.1.6 140/100*12</v>
          </cell>
        </row>
        <row r="304">
          <cell r="A304" t="str">
            <v>303</v>
          </cell>
          <cell r="B304" t="str">
            <v>液压油缸</v>
          </cell>
          <cell r="C304" t="str">
            <v>405296 110/80*4500</v>
          </cell>
        </row>
        <row r="305">
          <cell r="A305" t="str">
            <v>304</v>
          </cell>
          <cell r="B305" t="str">
            <v>25N变幅</v>
          </cell>
          <cell r="C305" t="str">
            <v>QY25N.06-BB250/180*2535</v>
          </cell>
        </row>
        <row r="306">
          <cell r="A306" t="str">
            <v>305</v>
          </cell>
          <cell r="B306" t="str">
            <v>伸缩油缸</v>
          </cell>
          <cell r="C306" t="str">
            <v>QY16C.02.5.2-BB 140/125*6690</v>
          </cell>
        </row>
        <row r="307">
          <cell r="A307" t="str">
            <v>306</v>
          </cell>
          <cell r="B307" t="str">
            <v>变幅</v>
          </cell>
          <cell r="C307" t="str">
            <v>QY16D-06-BB 200/140*2387</v>
          </cell>
        </row>
        <row r="308">
          <cell r="A308" t="str">
            <v>307</v>
          </cell>
          <cell r="B308" t="str">
            <v>伸缩油缸</v>
          </cell>
          <cell r="C308" t="str">
            <v>QY20.02.5.2-BB 160/140*7200</v>
          </cell>
        </row>
        <row r="309">
          <cell r="A309" t="str">
            <v>308</v>
          </cell>
          <cell r="B309" t="str">
            <v>变幅油缸</v>
          </cell>
          <cell r="C309" t="str">
            <v>QY20-06-BB 220/160*2638</v>
          </cell>
        </row>
        <row r="310">
          <cell r="A310" t="str">
            <v>309</v>
          </cell>
          <cell r="B310" t="str">
            <v>伸缩油缸</v>
          </cell>
          <cell r="C310" t="str">
            <v>QY25D.02.5.2-BB 180/160*7320</v>
          </cell>
        </row>
        <row r="311">
          <cell r="A311" t="str">
            <v>310</v>
          </cell>
          <cell r="B311" t="str">
            <v>变幅油缸</v>
          </cell>
          <cell r="C311" t="str">
            <v>QY25D-06-BB 250/180*2565</v>
          </cell>
        </row>
        <row r="312">
          <cell r="A312" t="str">
            <v>311</v>
          </cell>
          <cell r="B312" t="str">
            <v>举升液压缸</v>
          </cell>
          <cell r="C312" t="str">
            <v>243666-FT 63/45*880-1175</v>
          </cell>
        </row>
        <row r="313">
          <cell r="A313" t="str">
            <v>312</v>
          </cell>
          <cell r="B313" t="str">
            <v>变幅</v>
          </cell>
          <cell r="C313" t="str">
            <v>20012805HSGL180/110*970-NB</v>
          </cell>
        </row>
        <row r="314">
          <cell r="A314" t="str">
            <v>313</v>
          </cell>
          <cell r="B314" t="str">
            <v>桅杆</v>
          </cell>
          <cell r="C314" t="str">
            <v>20012804HSGL180/110*1422-NB</v>
          </cell>
        </row>
        <row r="315">
          <cell r="A315" t="str">
            <v>314</v>
          </cell>
          <cell r="B315" t="str">
            <v>加压</v>
          </cell>
          <cell r="C315" t="str">
            <v>20014599HSGL160/110*5000-NB</v>
          </cell>
        </row>
        <row r="316">
          <cell r="A316" t="str">
            <v>315</v>
          </cell>
          <cell r="B316" t="str">
            <v>变幅油缸</v>
          </cell>
          <cell r="C316" t="str">
            <v>20007101-NB 180/110*1120-1690</v>
          </cell>
        </row>
        <row r="317">
          <cell r="A317" t="str">
            <v>316</v>
          </cell>
          <cell r="B317" t="str">
            <v>举升油缸</v>
          </cell>
          <cell r="C317" t="str">
            <v>20004870 110/70*900</v>
          </cell>
        </row>
        <row r="318">
          <cell r="A318" t="str">
            <v>317</v>
          </cell>
          <cell r="B318" t="str">
            <v>二次卸料</v>
          </cell>
          <cell r="C318" t="str">
            <v>20004946 HSGL63/45E*370</v>
          </cell>
        </row>
        <row r="319">
          <cell r="A319" t="str">
            <v>318</v>
          </cell>
          <cell r="B319" t="str">
            <v>溜槽油缸</v>
          </cell>
          <cell r="C319" t="str">
            <v>20004871 HSGL63/45E*573</v>
          </cell>
        </row>
        <row r="320">
          <cell r="A320" t="str">
            <v>319</v>
          </cell>
          <cell r="B320" t="str">
            <v>弧门开启</v>
          </cell>
          <cell r="C320" t="str">
            <v>20004945 HSGL63/45E*285</v>
          </cell>
        </row>
        <row r="321">
          <cell r="A321" t="str">
            <v>320</v>
          </cell>
          <cell r="B321" t="str">
            <v>变幅油缸</v>
          </cell>
          <cell r="C321" t="str">
            <v>20012465-NB 150/105*870</v>
          </cell>
        </row>
        <row r="322">
          <cell r="A322" t="str">
            <v>321</v>
          </cell>
          <cell r="B322" t="str">
            <v>桅杆油缸</v>
          </cell>
          <cell r="C322" t="str">
            <v>20012466-NB 160/110*1860</v>
          </cell>
        </row>
        <row r="323">
          <cell r="A323" t="str">
            <v>322</v>
          </cell>
          <cell r="B323" t="str">
            <v>加压</v>
          </cell>
          <cell r="C323" t="str">
            <v>20012467-NB 125/90*3000</v>
          </cell>
        </row>
        <row r="324">
          <cell r="A324" t="str">
            <v>323</v>
          </cell>
          <cell r="B324" t="str">
            <v>车架油缸</v>
          </cell>
          <cell r="C324" t="str">
            <v>20016296 HSGL160/90*120-NB</v>
          </cell>
        </row>
        <row r="325">
          <cell r="A325" t="str">
            <v>324</v>
          </cell>
          <cell r="B325" t="str">
            <v>变幅油缸</v>
          </cell>
          <cell r="C325" t="str">
            <v>20016297 HSGL180/110*1000-NB</v>
          </cell>
        </row>
        <row r="326">
          <cell r="A326" t="str">
            <v>325</v>
          </cell>
          <cell r="B326" t="str">
            <v>桅杆油缸</v>
          </cell>
          <cell r="C326" t="str">
            <v>20016298 HSGL180/110*1600-NB</v>
          </cell>
        </row>
        <row r="327">
          <cell r="A327" t="str">
            <v>326</v>
          </cell>
          <cell r="B327" t="str">
            <v>动力头</v>
          </cell>
          <cell r="C327" t="str">
            <v>20016299 160/110*5000</v>
          </cell>
        </row>
        <row r="328">
          <cell r="A328" t="str">
            <v>327</v>
          </cell>
          <cell r="B328" t="str">
            <v>举升油缸</v>
          </cell>
          <cell r="C328" t="str">
            <v>20018445 110*1180</v>
          </cell>
        </row>
        <row r="329">
          <cell r="A329" t="str">
            <v>328</v>
          </cell>
          <cell r="B329" t="str">
            <v>加压油缸</v>
          </cell>
          <cell r="C329" t="str">
            <v>NSR180-JA-NS 150/100*4500</v>
          </cell>
        </row>
        <row r="330">
          <cell r="A330" t="str">
            <v>329</v>
          </cell>
          <cell r="B330" t="str">
            <v>加压油缸</v>
          </cell>
          <cell r="C330" t="str">
            <v>NSR200.1-1A 160/110*5330</v>
          </cell>
        </row>
        <row r="331">
          <cell r="A331" t="str">
            <v>330</v>
          </cell>
          <cell r="B331" t="str">
            <v>加压油缸</v>
          </cell>
          <cell r="C331" t="str">
            <v>R200-JA-LTR 140/90*5000</v>
          </cell>
        </row>
        <row r="332">
          <cell r="A332" t="str">
            <v>331</v>
          </cell>
          <cell r="B332" t="str">
            <v>加压油缸</v>
          </cell>
          <cell r="C332" t="str">
            <v>R260-JA-LTR 160/110*5300</v>
          </cell>
        </row>
        <row r="333">
          <cell r="A333" t="str">
            <v>332</v>
          </cell>
          <cell r="B333" t="str">
            <v>加压</v>
          </cell>
          <cell r="C333" t="str">
            <v>6EC00-460000 160/110*5330</v>
          </cell>
        </row>
        <row r="334">
          <cell r="A334" t="str">
            <v>333</v>
          </cell>
          <cell r="B334" t="str">
            <v>前液压油缸</v>
          </cell>
          <cell r="C334" t="str">
            <v>231121 55/40*280</v>
          </cell>
        </row>
        <row r="335">
          <cell r="A335" t="str">
            <v>334</v>
          </cell>
          <cell r="B335" t="str">
            <v>后液压油缸</v>
          </cell>
          <cell r="C335" t="str">
            <v>231119 55/40*280</v>
          </cell>
        </row>
        <row r="336">
          <cell r="A336" t="str">
            <v>335</v>
          </cell>
          <cell r="B336" t="str">
            <v>推板油缸</v>
          </cell>
          <cell r="C336" t="str">
            <v>2FB-0100-AQS 80/45*180</v>
          </cell>
        </row>
        <row r="337">
          <cell r="A337" t="str">
            <v>336</v>
          </cell>
          <cell r="B337" t="str">
            <v>加压油缸</v>
          </cell>
          <cell r="C337" t="str">
            <v>20006611 125/90*4000-4500</v>
          </cell>
        </row>
        <row r="338">
          <cell r="A338" t="str">
            <v>337</v>
          </cell>
          <cell r="B338" t="str">
            <v>桅杆油缸</v>
          </cell>
          <cell r="C338" t="str">
            <v>20006620 160/110*1860-2840</v>
          </cell>
        </row>
        <row r="339">
          <cell r="A339" t="str">
            <v>338</v>
          </cell>
          <cell r="B339" t="str">
            <v>变幅1</v>
          </cell>
          <cell r="C339" t="str">
            <v>5045HB1101000 220/125*1325-1909</v>
          </cell>
        </row>
        <row r="340">
          <cell r="A340" t="str">
            <v>339</v>
          </cell>
          <cell r="B340" t="str">
            <v>变幅2</v>
          </cell>
          <cell r="C340" t="str">
            <v>5045HB1102000 280/160*1705-2389</v>
          </cell>
        </row>
        <row r="341">
          <cell r="A341" t="str">
            <v>340</v>
          </cell>
          <cell r="B341" t="str">
            <v>变幅3</v>
          </cell>
          <cell r="C341" t="str">
            <v>5045HB1103000 220/110*1283-1862</v>
          </cell>
        </row>
        <row r="342">
          <cell r="A342" t="str">
            <v>341</v>
          </cell>
          <cell r="B342" t="str">
            <v>变幅4</v>
          </cell>
          <cell r="C342" t="str">
            <v>5045HB1104000 150/90*1175-1674</v>
          </cell>
        </row>
        <row r="343">
          <cell r="A343" t="str">
            <v>342</v>
          </cell>
          <cell r="B343" t="str">
            <v>变幅5</v>
          </cell>
          <cell r="C343" t="str">
            <v>5045HB1105000 130/70*1050-1415</v>
          </cell>
        </row>
        <row r="344">
          <cell r="A344" t="str">
            <v>343</v>
          </cell>
          <cell r="B344" t="str">
            <v>前伸缩油缸</v>
          </cell>
          <cell r="C344" t="str">
            <v>5045HB4700500 60/50*1750-2228</v>
          </cell>
        </row>
        <row r="345">
          <cell r="A345" t="str">
            <v>344</v>
          </cell>
          <cell r="B345" t="str">
            <v>左给进油缸</v>
          </cell>
          <cell r="C345" t="str">
            <v>HSGL 140/110*5900Z-KT</v>
          </cell>
        </row>
        <row r="346">
          <cell r="A346" t="str">
            <v>345</v>
          </cell>
          <cell r="B346" t="str">
            <v>右给进油缸</v>
          </cell>
          <cell r="C346" t="str">
            <v>HSGL 140/110*5901Y-KT</v>
          </cell>
        </row>
        <row r="347">
          <cell r="A347" t="str">
            <v>346</v>
          </cell>
          <cell r="B347" t="str">
            <v>油缸</v>
          </cell>
          <cell r="C347" t="str">
            <v>80/55*574-862</v>
          </cell>
        </row>
        <row r="348">
          <cell r="A348" t="str">
            <v>347</v>
          </cell>
          <cell r="B348" t="str">
            <v>油缸</v>
          </cell>
          <cell r="C348" t="str">
            <v>100/70*1108-1416</v>
          </cell>
        </row>
        <row r="349">
          <cell r="A349" t="str">
            <v>348</v>
          </cell>
          <cell r="B349" t="str">
            <v>变幅1</v>
          </cell>
          <cell r="C349" t="str">
            <v>5037HB1100100 230/120*1060</v>
          </cell>
        </row>
        <row r="350">
          <cell r="A350" t="str">
            <v>349</v>
          </cell>
          <cell r="B350" t="str">
            <v>变幅II</v>
          </cell>
          <cell r="C350" t="str">
            <v>5037HB1100200 220/120*1311</v>
          </cell>
        </row>
        <row r="351">
          <cell r="A351" t="str">
            <v>350</v>
          </cell>
          <cell r="B351" t="str">
            <v>变幅III</v>
          </cell>
          <cell r="C351" t="str">
            <v>5037HB1100300 165/100*1065</v>
          </cell>
        </row>
        <row r="352">
          <cell r="A352" t="str">
            <v>351</v>
          </cell>
          <cell r="B352" t="str">
            <v>变幅IV</v>
          </cell>
          <cell r="C352" t="str">
            <v>5037HB1100400 120/70*928</v>
          </cell>
        </row>
        <row r="353">
          <cell r="A353" t="str">
            <v>352</v>
          </cell>
          <cell r="B353" t="str">
            <v>前支腿摆动</v>
          </cell>
          <cell r="C353" t="str">
            <v>5037HB4700031 80/50*755</v>
          </cell>
        </row>
        <row r="354">
          <cell r="A354" t="str">
            <v>353</v>
          </cell>
          <cell r="B354" t="str">
            <v>后支腿摆动</v>
          </cell>
          <cell r="C354" t="str">
            <v>5037HB4700500 80/50*371</v>
          </cell>
        </row>
        <row r="355">
          <cell r="A355" t="str">
            <v>354</v>
          </cell>
          <cell r="B355" t="str">
            <v>前支腿伸缩</v>
          </cell>
          <cell r="C355" t="str">
            <v>5037HB4700500 60/50*1250</v>
          </cell>
        </row>
        <row r="356">
          <cell r="A356" t="str">
            <v>355</v>
          </cell>
          <cell r="B356" t="str">
            <v>右垂直</v>
          </cell>
          <cell r="C356" t="str">
            <v>5037HB4700016 160/140*784</v>
          </cell>
        </row>
        <row r="357">
          <cell r="A357" t="str">
            <v>356</v>
          </cell>
          <cell r="B357" t="str">
            <v>左垂直油缸</v>
          </cell>
          <cell r="C357" t="str">
            <v>5037HB4700001 160/140*784</v>
          </cell>
        </row>
        <row r="358">
          <cell r="A358" t="str">
            <v>357</v>
          </cell>
          <cell r="B358" t="str">
            <v>转向助力油缸</v>
          </cell>
          <cell r="C358" t="str">
            <v>360-5A0-10000 70/35*268</v>
          </cell>
        </row>
        <row r="359">
          <cell r="A359" t="str">
            <v>358</v>
          </cell>
          <cell r="B359" t="str">
            <v>悬挂油缸</v>
          </cell>
          <cell r="C359" t="str">
            <v>XZA800.11.3 110/90*140+100</v>
          </cell>
        </row>
        <row r="360">
          <cell r="A360" t="str">
            <v>359</v>
          </cell>
          <cell r="B360" t="str">
            <v>悬挂油缸</v>
          </cell>
          <cell r="C360" t="str">
            <v>XZA800.12.3 110/90*140+100</v>
          </cell>
        </row>
        <row r="361">
          <cell r="A361" t="str">
            <v>360</v>
          </cell>
          <cell r="B361" t="str">
            <v>摆动油缸</v>
          </cell>
          <cell r="C361" t="str">
            <v>QAY800.35 80/63*1300</v>
          </cell>
        </row>
        <row r="362">
          <cell r="A362" t="str">
            <v>361</v>
          </cell>
          <cell r="B362" t="str">
            <v>上插销油缸</v>
          </cell>
          <cell r="C362" t="str">
            <v>QAY800.59.16 50/30*115</v>
          </cell>
        </row>
        <row r="363">
          <cell r="A363" t="str">
            <v>362</v>
          </cell>
          <cell r="B363" t="str">
            <v>下插销油缸</v>
          </cell>
          <cell r="C363" t="str">
            <v>QAY800.59.17 50/30*185</v>
          </cell>
        </row>
        <row r="364">
          <cell r="A364" t="str">
            <v>363</v>
          </cell>
          <cell r="B364" t="str">
            <v>前水平</v>
          </cell>
          <cell r="C364" t="str">
            <v>QAY800.68.1 80/63*1805</v>
          </cell>
        </row>
        <row r="365">
          <cell r="A365" t="str">
            <v>364</v>
          </cell>
          <cell r="B365" t="str">
            <v>后水平</v>
          </cell>
          <cell r="C365" t="str">
            <v>QAY800.68.2 80/63*1978</v>
          </cell>
        </row>
        <row r="366">
          <cell r="A366" t="str">
            <v>365</v>
          </cell>
          <cell r="B366" t="str">
            <v>前垂直</v>
          </cell>
          <cell r="C366" t="str">
            <v>QAY800.69.1 250/220*580</v>
          </cell>
        </row>
        <row r="367">
          <cell r="A367" t="str">
            <v>366</v>
          </cell>
          <cell r="B367" t="str">
            <v>后垂直</v>
          </cell>
          <cell r="C367" t="str">
            <v>QAY800.69.2 260/230*680</v>
          </cell>
        </row>
        <row r="368">
          <cell r="A368" t="str">
            <v>367</v>
          </cell>
          <cell r="B368" t="str">
            <v>下插销油缸</v>
          </cell>
          <cell r="C368" t="str">
            <v>144700053 50/30*170</v>
          </cell>
        </row>
        <row r="369">
          <cell r="A369" t="str">
            <v>368</v>
          </cell>
          <cell r="B369" t="str">
            <v>前水平</v>
          </cell>
          <cell r="C369" t="str">
            <v>144700049 80/63*1670</v>
          </cell>
        </row>
        <row r="370">
          <cell r="A370" t="str">
            <v>369</v>
          </cell>
          <cell r="B370" t="str">
            <v>前垂直</v>
          </cell>
          <cell r="C370" t="str">
            <v>144700051 260/230*580</v>
          </cell>
        </row>
        <row r="371">
          <cell r="A371" t="str">
            <v>370</v>
          </cell>
          <cell r="B371" t="str">
            <v>后垂直</v>
          </cell>
          <cell r="C371" t="str">
            <v>144700052 270/240*680</v>
          </cell>
        </row>
        <row r="372">
          <cell r="A372" t="str">
            <v>371</v>
          </cell>
          <cell r="B372" t="str">
            <v>前腿伸缩缸</v>
          </cell>
          <cell r="C372" t="str">
            <v>THB37.02.2.2 63/35*1200</v>
          </cell>
        </row>
        <row r="373">
          <cell r="A373" t="str">
            <v>372</v>
          </cell>
          <cell r="B373" t="str">
            <v>垂直油缸</v>
          </cell>
          <cell r="C373" t="str">
            <v>THB37.02.2.2 120/90*700</v>
          </cell>
        </row>
        <row r="374">
          <cell r="A374" t="str">
            <v>373</v>
          </cell>
          <cell r="B374" t="str">
            <v>前支腿缸</v>
          </cell>
          <cell r="C374" t="str">
            <v>THB37.02.7 63/40*705</v>
          </cell>
        </row>
        <row r="375">
          <cell r="A375" t="str">
            <v>374</v>
          </cell>
          <cell r="B375" t="str">
            <v>前起升油缸</v>
          </cell>
          <cell r="C375" t="str">
            <v>185184 110/63*1122</v>
          </cell>
        </row>
        <row r="376">
          <cell r="A376" t="str">
            <v>375</v>
          </cell>
          <cell r="B376" t="str">
            <v>后起升油缸</v>
          </cell>
          <cell r="C376" t="str">
            <v>185185 63/35*280</v>
          </cell>
        </row>
        <row r="377">
          <cell r="A377" t="str">
            <v>376</v>
          </cell>
          <cell r="B377" t="str">
            <v>前支撑油缸</v>
          </cell>
          <cell r="C377" t="str">
            <v>101726 80/45*180</v>
          </cell>
        </row>
        <row r="378">
          <cell r="A378" t="str">
            <v>377</v>
          </cell>
          <cell r="B378" t="str">
            <v>平台油缸</v>
          </cell>
          <cell r="C378" t="str">
            <v>148748 50/28*500</v>
          </cell>
        </row>
        <row r="379">
          <cell r="A379" t="str">
            <v>378</v>
          </cell>
          <cell r="B379" t="str">
            <v>支腿油缸</v>
          </cell>
          <cell r="C379" t="str">
            <v>101723 80/55*280</v>
          </cell>
        </row>
        <row r="380">
          <cell r="A380" t="str">
            <v>379</v>
          </cell>
          <cell r="B380" t="str">
            <v>锁止油缸</v>
          </cell>
          <cell r="C380" t="str">
            <v>148750 40/50*41</v>
          </cell>
        </row>
        <row r="381">
          <cell r="A381" t="str">
            <v>380</v>
          </cell>
          <cell r="B381" t="str">
            <v>支腿油缸</v>
          </cell>
          <cell r="C381" t="str">
            <v>227684 80/55*400</v>
          </cell>
        </row>
        <row r="382">
          <cell r="A382" t="str">
            <v>381</v>
          </cell>
          <cell r="B382" t="str">
            <v>尾梯油缸</v>
          </cell>
          <cell r="C382" t="str">
            <v>122800 40/25*158</v>
          </cell>
        </row>
        <row r="383">
          <cell r="A383" t="str">
            <v>382</v>
          </cell>
          <cell r="B383" t="str">
            <v>升降油缸</v>
          </cell>
          <cell r="C383" t="str">
            <v>236227 90/63*710-1211</v>
          </cell>
        </row>
        <row r="384">
          <cell r="A384" t="str">
            <v>383</v>
          </cell>
          <cell r="B384" t="str">
            <v>推举油缸</v>
          </cell>
          <cell r="C384" t="str">
            <v>238398 80/55*4180</v>
          </cell>
        </row>
        <row r="385">
          <cell r="A385" t="str">
            <v>384</v>
          </cell>
          <cell r="B385" t="str">
            <v>起升油缸</v>
          </cell>
          <cell r="C385" t="str">
            <v>229876 140/125*780-420</v>
          </cell>
        </row>
        <row r="386">
          <cell r="A386" t="str">
            <v>385</v>
          </cell>
          <cell r="B386" t="str">
            <v>支腿油缸</v>
          </cell>
          <cell r="C386" t="str">
            <v>100643 110/80*400</v>
          </cell>
        </row>
        <row r="387">
          <cell r="A387" t="str">
            <v>386</v>
          </cell>
          <cell r="B387" t="str">
            <v>左（右）平衡油缸</v>
          </cell>
          <cell r="C387" t="str">
            <v>104555 70/50*50</v>
          </cell>
        </row>
        <row r="388">
          <cell r="A388" t="str">
            <v>387</v>
          </cell>
          <cell r="B388" t="str">
            <v>导向油缸</v>
          </cell>
          <cell r="C388" t="str">
            <v>114723 40/20*100</v>
          </cell>
        </row>
        <row r="389">
          <cell r="A389" t="str">
            <v>388</v>
          </cell>
          <cell r="B389" t="str">
            <v>起升油缸</v>
          </cell>
          <cell r="C389" t="str">
            <v>115908 160/140*2600</v>
          </cell>
        </row>
        <row r="390">
          <cell r="A390" t="str">
            <v>389</v>
          </cell>
          <cell r="B390" t="str">
            <v>转向油缸</v>
          </cell>
          <cell r="C390" t="str">
            <v>115915 80/40*270</v>
          </cell>
        </row>
        <row r="391">
          <cell r="A391" t="str">
            <v>390</v>
          </cell>
          <cell r="B391" t="str">
            <v>起升油缸</v>
          </cell>
          <cell r="C391" t="str">
            <v>115917 100/80*1520</v>
          </cell>
        </row>
        <row r="392">
          <cell r="A392" t="str">
            <v>391</v>
          </cell>
          <cell r="B392" t="str">
            <v>托起油缸</v>
          </cell>
          <cell r="C392" t="str">
            <v>115918 110/90*100</v>
          </cell>
        </row>
        <row r="393">
          <cell r="A393" t="str">
            <v>392</v>
          </cell>
          <cell r="B393" t="str">
            <v>后支腿油缸</v>
          </cell>
          <cell r="C393" t="str">
            <v>115919 50/32*100</v>
          </cell>
        </row>
        <row r="394">
          <cell r="A394" t="str">
            <v>393</v>
          </cell>
          <cell r="B394" t="str">
            <v>前支腿油缸</v>
          </cell>
          <cell r="C394" t="str">
            <v>115923 50/32*150</v>
          </cell>
        </row>
        <row r="395">
          <cell r="A395" t="str">
            <v>394</v>
          </cell>
          <cell r="B395" t="str">
            <v>操作台油缸</v>
          </cell>
          <cell r="C395" t="str">
            <v>116264 50/28*1000</v>
          </cell>
        </row>
        <row r="396">
          <cell r="A396" t="str">
            <v>395</v>
          </cell>
          <cell r="B396" t="str">
            <v>翼板油缸</v>
          </cell>
          <cell r="C396" t="str">
            <v>116265 40/20*200</v>
          </cell>
        </row>
        <row r="397">
          <cell r="A397" t="str">
            <v>396</v>
          </cell>
          <cell r="B397" t="str">
            <v>挡板油缸</v>
          </cell>
          <cell r="C397" t="str">
            <v>116266 40/20*55</v>
          </cell>
        </row>
        <row r="398">
          <cell r="A398" t="str">
            <v>397</v>
          </cell>
          <cell r="B398" t="str">
            <v>起升液压缸</v>
          </cell>
          <cell r="C398" t="str">
            <v>120602 63/45*553</v>
          </cell>
        </row>
        <row r="399">
          <cell r="A399" t="str">
            <v>398</v>
          </cell>
          <cell r="B399" t="str">
            <v>支腿油缸</v>
          </cell>
          <cell r="C399" t="str">
            <v>120604 80/55*360</v>
          </cell>
        </row>
        <row r="400">
          <cell r="A400" t="str">
            <v>399</v>
          </cell>
          <cell r="B400" t="str">
            <v>转向液压缸</v>
          </cell>
          <cell r="C400" t="str">
            <v>173508 90/50*215</v>
          </cell>
        </row>
        <row r="401">
          <cell r="A401" t="str">
            <v>400</v>
          </cell>
          <cell r="B401" t="str">
            <v>转向液压缸</v>
          </cell>
          <cell r="C401" t="str">
            <v>184192 90/55*165</v>
          </cell>
        </row>
        <row r="402">
          <cell r="A402" t="str">
            <v>401</v>
          </cell>
          <cell r="B402" t="str">
            <v>伸缩油缸1</v>
          </cell>
          <cell r="C402" t="str">
            <v>1122-190000-0000 190/160*8000-9000</v>
          </cell>
        </row>
        <row r="403">
          <cell r="A403" t="str">
            <v>402</v>
          </cell>
          <cell r="B403" t="str">
            <v>伸缩油缸2</v>
          </cell>
          <cell r="C403" t="str">
            <v>1122-530000-0000 190/160*8133-8988</v>
          </cell>
        </row>
        <row r="404">
          <cell r="A404" t="str">
            <v>403</v>
          </cell>
          <cell r="B404" t="str">
            <v>推举油缸</v>
          </cell>
          <cell r="C404" t="str">
            <v>122797 80/55*4160</v>
          </cell>
        </row>
        <row r="405">
          <cell r="A405" t="str">
            <v>404</v>
          </cell>
          <cell r="B405" t="str">
            <v>升降油缸</v>
          </cell>
          <cell r="C405" t="str">
            <v>226595 110/80*740</v>
          </cell>
        </row>
        <row r="406">
          <cell r="A406" t="str">
            <v>405</v>
          </cell>
        </row>
        <row r="407">
          <cell r="A407" t="str">
            <v>406</v>
          </cell>
          <cell r="B407" t="str">
            <v>伸缩油缸</v>
          </cell>
          <cell r="C407" t="str">
            <v>GKS22Q.1.13 90/70*4120</v>
          </cell>
        </row>
        <row r="408">
          <cell r="A408" t="str">
            <v>407</v>
          </cell>
          <cell r="B408" t="str">
            <v>变幅油缸</v>
          </cell>
          <cell r="C408" t="str">
            <v>GKS22Q.1.12 140/80*1345</v>
          </cell>
        </row>
        <row r="409">
          <cell r="A409" t="str">
            <v>408</v>
          </cell>
          <cell r="B409" t="str">
            <v>上调油缸</v>
          </cell>
          <cell r="C409" t="str">
            <v>SGK28E.3 70/40*285</v>
          </cell>
        </row>
        <row r="410">
          <cell r="A410" t="str">
            <v>409</v>
          </cell>
          <cell r="B410" t="str">
            <v>变幅油缸1</v>
          </cell>
          <cell r="C410" t="str">
            <v>5048HB3300002 220/125*1276-1835</v>
          </cell>
        </row>
        <row r="411">
          <cell r="A411" t="str">
            <v>410</v>
          </cell>
          <cell r="B411" t="str">
            <v>变幅油缸2</v>
          </cell>
          <cell r="C411" t="str">
            <v>5048HB3300003 290/150*1520-2171</v>
          </cell>
        </row>
        <row r="412">
          <cell r="A412" t="str">
            <v>411</v>
          </cell>
          <cell r="B412" t="str">
            <v>变幅油缸3</v>
          </cell>
          <cell r="C412" t="str">
            <v>5048HB3300004 210/120*1296-1776</v>
          </cell>
        </row>
        <row r="413">
          <cell r="A413" t="str">
            <v>412</v>
          </cell>
          <cell r="B413" t="str">
            <v>变幅油缸4</v>
          </cell>
          <cell r="C413" t="str">
            <v>5048HB3300005 150/90*1253-1678</v>
          </cell>
        </row>
        <row r="414">
          <cell r="A414" t="str">
            <v>413</v>
          </cell>
          <cell r="B414" t="str">
            <v>变幅油缸5</v>
          </cell>
          <cell r="C414" t="str">
            <v>5048HB3300006 125/70*1090-1486</v>
          </cell>
        </row>
        <row r="415">
          <cell r="A415" t="str">
            <v>414</v>
          </cell>
          <cell r="B415" t="str">
            <v>前支腿伸缩</v>
          </cell>
          <cell r="C415" t="str">
            <v>5048HB3500064 80/55*2015-2415</v>
          </cell>
        </row>
        <row r="416">
          <cell r="A416" t="str">
            <v>415</v>
          </cell>
          <cell r="B416" t="str">
            <v>前支腿展开</v>
          </cell>
          <cell r="C416" t="str">
            <v>5048HB3500065 100/70*968-1303</v>
          </cell>
        </row>
        <row r="417">
          <cell r="A417" t="str">
            <v>416</v>
          </cell>
          <cell r="B417" t="str">
            <v>后支腿伸缩</v>
          </cell>
          <cell r="C417" t="str">
            <v>5048HB3500066 125/80*807-872</v>
          </cell>
        </row>
        <row r="418">
          <cell r="A418" t="str">
            <v>417</v>
          </cell>
          <cell r="B418" t="str">
            <v>支腿竖向</v>
          </cell>
          <cell r="C418" t="str">
            <v>5048HB3500067 170/130*750-1170</v>
          </cell>
        </row>
        <row r="419">
          <cell r="A419" t="str">
            <v>418</v>
          </cell>
          <cell r="B419" t="str">
            <v>涨紧油缸</v>
          </cell>
          <cell r="C419" t="str">
            <v>83460800000 110/75*1150-1650</v>
          </cell>
        </row>
        <row r="420">
          <cell r="A420" t="str">
            <v>419</v>
          </cell>
          <cell r="B420" t="str">
            <v>1级伸缩油缸</v>
          </cell>
          <cell r="C420" t="str">
            <v>846614020300 160/140*7300</v>
          </cell>
        </row>
        <row r="421">
          <cell r="A421" t="str">
            <v>420</v>
          </cell>
          <cell r="B421" t="str">
            <v>II级伸缩油缸</v>
          </cell>
          <cell r="C421" t="str">
            <v>846614020400 180/160*7300</v>
          </cell>
        </row>
        <row r="422">
          <cell r="A422" t="str">
            <v>421</v>
          </cell>
          <cell r="B422" t="str">
            <v>变幅油缸</v>
          </cell>
          <cell r="C422" t="str">
            <v>846616000000 300/250*2840</v>
          </cell>
        </row>
        <row r="423">
          <cell r="A423" t="str">
            <v>422</v>
          </cell>
          <cell r="B423" t="str">
            <v>臂架伸缩油缸</v>
          </cell>
          <cell r="C423" t="str">
            <v>846702990100 125/110*6315</v>
          </cell>
        </row>
        <row r="424">
          <cell r="A424" t="str">
            <v>423</v>
          </cell>
          <cell r="B424" t="str">
            <v>臂架变幅油缸</v>
          </cell>
          <cell r="C424" t="str">
            <v>846711990100 200/160*1383</v>
          </cell>
        </row>
        <row r="425">
          <cell r="A425" t="str">
            <v>424</v>
          </cell>
          <cell r="B425" t="str">
            <v>调平油缸</v>
          </cell>
          <cell r="C425" t="str">
            <v>846713930100 90/63*267</v>
          </cell>
        </row>
        <row r="426">
          <cell r="A426" t="str">
            <v>425</v>
          </cell>
          <cell r="B426" t="str">
            <v>涨紧油缸</v>
          </cell>
          <cell r="C426" t="str">
            <v>834608000000 110/75*1150</v>
          </cell>
        </row>
        <row r="427">
          <cell r="A427" t="str">
            <v>426</v>
          </cell>
          <cell r="B427" t="str">
            <v>转向油缸</v>
          </cell>
          <cell r="C427" t="str">
            <v>101708 50/28*160</v>
          </cell>
        </row>
        <row r="428">
          <cell r="A428" t="str">
            <v>427</v>
          </cell>
          <cell r="B428" t="str">
            <v>斜支撑油缸</v>
          </cell>
          <cell r="C428" t="str">
            <v>101727 63/45*320</v>
          </cell>
        </row>
        <row r="429">
          <cell r="A429" t="str">
            <v>428</v>
          </cell>
          <cell r="B429" t="str">
            <v>推举油缸</v>
          </cell>
          <cell r="C429" t="str">
            <v>101736 80/55*3503</v>
          </cell>
        </row>
        <row r="430">
          <cell r="A430" t="str">
            <v>429</v>
          </cell>
          <cell r="B430" t="str">
            <v>中尾油缸</v>
          </cell>
          <cell r="C430" t="str">
            <v>101743 40/25*115</v>
          </cell>
        </row>
        <row r="431">
          <cell r="A431" t="str">
            <v>430</v>
          </cell>
          <cell r="B431" t="str">
            <v>臂架伸缩油缸</v>
          </cell>
          <cell r="C431" t="str">
            <v>GTBZ26-03-07 110/90*7255</v>
          </cell>
        </row>
        <row r="432">
          <cell r="A432" t="str">
            <v>431</v>
          </cell>
          <cell r="B432" t="str">
            <v>悬挂</v>
          </cell>
          <cell r="C432" t="str">
            <v>6720-290060-0000</v>
          </cell>
        </row>
        <row r="433">
          <cell r="A433" t="str">
            <v>432</v>
          </cell>
          <cell r="B433" t="str">
            <v>直拉杆脱开机构</v>
          </cell>
          <cell r="C433" t="str">
            <v>6720-340031-0002</v>
          </cell>
        </row>
        <row r="434">
          <cell r="A434" t="str">
            <v>433</v>
          </cell>
          <cell r="B434" t="str">
            <v>前腿缸</v>
          </cell>
          <cell r="C434" t="str">
            <v>SGK10.3 63/45*400</v>
          </cell>
        </row>
        <row r="435">
          <cell r="A435" t="str">
            <v>434</v>
          </cell>
          <cell r="B435" t="str">
            <v>后腿缸</v>
          </cell>
          <cell r="C435" t="str">
            <v>SGK10.4 63/45*400</v>
          </cell>
        </row>
        <row r="436">
          <cell r="A436" t="str">
            <v>435</v>
          </cell>
          <cell r="B436" t="str">
            <v>下臂油缸</v>
          </cell>
          <cell r="C436" t="str">
            <v>SGK16.1 100/55*1190</v>
          </cell>
        </row>
        <row r="437">
          <cell r="A437" t="str">
            <v>436</v>
          </cell>
          <cell r="B437" t="str">
            <v>上臂油缸</v>
          </cell>
          <cell r="C437" t="str">
            <v>SGK16.2 125/70*765</v>
          </cell>
        </row>
        <row r="438">
          <cell r="A438" t="str">
            <v>437</v>
          </cell>
          <cell r="B438" t="str">
            <v>小臂油缸</v>
          </cell>
          <cell r="C438" t="str">
            <v>SGK16.3 63/35*344</v>
          </cell>
        </row>
        <row r="439">
          <cell r="A439" t="str">
            <v>438</v>
          </cell>
          <cell r="B439" t="str">
            <v>伸臂油缸</v>
          </cell>
          <cell r="C439" t="str">
            <v>SGK16.4 63/35*1600</v>
          </cell>
        </row>
        <row r="440">
          <cell r="A440" t="str">
            <v>439</v>
          </cell>
          <cell r="B440" t="str">
            <v>水平油缸</v>
          </cell>
          <cell r="C440" t="str">
            <v>SGK16.5 40/25*910</v>
          </cell>
        </row>
        <row r="441">
          <cell r="A441" t="str">
            <v>440</v>
          </cell>
          <cell r="B441" t="str">
            <v>前支腿油缸</v>
          </cell>
          <cell r="C441" t="str">
            <v>SGK16.6 80/55*450</v>
          </cell>
        </row>
        <row r="442">
          <cell r="A442" t="str">
            <v>441</v>
          </cell>
          <cell r="B442" t="str">
            <v>直拉杆脱开机构</v>
          </cell>
          <cell r="C442" t="str">
            <v>6731-340028-1010</v>
          </cell>
        </row>
        <row r="443">
          <cell r="A443" t="str">
            <v>442</v>
          </cell>
          <cell r="B443" t="str">
            <v>加压</v>
          </cell>
          <cell r="C443" t="str">
            <v>730001000391 125/90*4000-4610</v>
          </cell>
        </row>
        <row r="444">
          <cell r="A444" t="str">
            <v>443</v>
          </cell>
          <cell r="B444" t="str">
            <v>动臂变幅</v>
          </cell>
          <cell r="C444" t="str">
            <v>833061000000 140/100*1020-1600</v>
          </cell>
        </row>
        <row r="445">
          <cell r="A445" t="str">
            <v>444</v>
          </cell>
          <cell r="B445" t="str">
            <v>钻桅变幅</v>
          </cell>
          <cell r="C445" t="str">
            <v>833032000000 140/100*1908-3000</v>
          </cell>
        </row>
        <row r="446">
          <cell r="A446" t="str">
            <v>445</v>
          </cell>
          <cell r="B446" t="str">
            <v>支腿</v>
          </cell>
          <cell r="C446" t="str">
            <v>730001000309 125/90*700-1240</v>
          </cell>
        </row>
        <row r="447">
          <cell r="A447" t="str">
            <v>446</v>
          </cell>
          <cell r="B447" t="str">
            <v>履带伸缩</v>
          </cell>
          <cell r="C447" t="str">
            <v>730001000229 110/80*1220-1740</v>
          </cell>
        </row>
        <row r="448">
          <cell r="A448" t="str">
            <v>447</v>
          </cell>
        </row>
        <row r="448">
          <cell r="C448" t="str">
            <v>730001000391 125/90*4000-4615</v>
          </cell>
        </row>
        <row r="449">
          <cell r="A449" t="str">
            <v>448</v>
          </cell>
          <cell r="B449" t="str">
            <v>升降油缸</v>
          </cell>
          <cell r="C449" t="str">
            <v>OCL01GSB 250/210*4050-5415</v>
          </cell>
        </row>
        <row r="450">
          <cell r="A450" t="str">
            <v>449</v>
          </cell>
          <cell r="B450" t="str">
            <v>黄油缸</v>
          </cell>
          <cell r="C450" t="str">
            <v>200056782 100*585-750</v>
          </cell>
        </row>
        <row r="451">
          <cell r="A451" t="str">
            <v>450</v>
          </cell>
          <cell r="B451" t="str">
            <v>黄油缸</v>
          </cell>
          <cell r="C451" t="str">
            <v>200056782 100*585</v>
          </cell>
        </row>
        <row r="452">
          <cell r="A452" t="str">
            <v>451</v>
          </cell>
        </row>
        <row r="453">
          <cell r="A453" t="str">
            <v>452</v>
          </cell>
          <cell r="B453" t="str">
            <v>锁门</v>
          </cell>
          <cell r="C453" t="str">
            <v>40/22*50</v>
          </cell>
        </row>
        <row r="454">
          <cell r="A454" t="str">
            <v>453</v>
          </cell>
          <cell r="B454" t="str">
            <v>推板油缸</v>
          </cell>
          <cell r="C454" t="str">
            <v>110/80*2413</v>
          </cell>
        </row>
        <row r="455">
          <cell r="A455" t="str">
            <v>454</v>
          </cell>
          <cell r="B455" t="str">
            <v>翻斗油缸</v>
          </cell>
          <cell r="C455" t="str">
            <v>110/63*830</v>
          </cell>
        </row>
        <row r="456">
          <cell r="A456" t="str">
            <v>455</v>
          </cell>
          <cell r="B456" t="str">
            <v>推箱油缸</v>
          </cell>
          <cell r="C456" t="str">
            <v>80/40*355</v>
          </cell>
        </row>
        <row r="457">
          <cell r="A457" t="str">
            <v>456</v>
          </cell>
          <cell r="B457" t="str">
            <v>锁紧油缸</v>
          </cell>
          <cell r="C457" t="str">
            <v>80/40*300</v>
          </cell>
        </row>
        <row r="458">
          <cell r="A458" t="str">
            <v>457</v>
          </cell>
          <cell r="B458" t="str">
            <v>闸门油缸</v>
          </cell>
          <cell r="C458" t="str">
            <v>80/40*1050</v>
          </cell>
        </row>
        <row r="459">
          <cell r="A459" t="str">
            <v>458</v>
          </cell>
          <cell r="B459" t="str">
            <v>起升</v>
          </cell>
          <cell r="C459" t="str">
            <v>255939 100/50*219-621</v>
          </cell>
        </row>
        <row r="460">
          <cell r="A460" t="str">
            <v>459</v>
          </cell>
          <cell r="B460" t="str">
            <v>支腿</v>
          </cell>
          <cell r="C460" t="str">
            <v>255941 125/90*375-810</v>
          </cell>
        </row>
        <row r="461">
          <cell r="A461" t="str">
            <v>460</v>
          </cell>
          <cell r="B461" t="str">
            <v>转向</v>
          </cell>
          <cell r="C461" t="str">
            <v>260171 40/35*296-462</v>
          </cell>
        </row>
        <row r="462">
          <cell r="A462" t="str">
            <v>461</v>
          </cell>
          <cell r="B462" t="str">
            <v>起升</v>
          </cell>
          <cell r="C462" t="str">
            <v>120052 140/100*1015</v>
          </cell>
        </row>
        <row r="463">
          <cell r="A463" t="str">
            <v>462</v>
          </cell>
          <cell r="B463" t="str">
            <v>转向液压缸</v>
          </cell>
          <cell r="C463" t="str">
            <v>243419 90/50*215</v>
          </cell>
        </row>
        <row r="464">
          <cell r="A464" t="str">
            <v>463</v>
          </cell>
          <cell r="B464" t="str">
            <v>油缸</v>
          </cell>
          <cell r="C464" t="str">
            <v>228083 40/20*880</v>
          </cell>
        </row>
        <row r="465">
          <cell r="A465" t="str">
            <v>464</v>
          </cell>
          <cell r="B465" t="str">
            <v>桥平台提升油缸</v>
          </cell>
          <cell r="C465" t="str">
            <v>174839 90/63*830</v>
          </cell>
        </row>
        <row r="466">
          <cell r="A466" t="str">
            <v>465</v>
          </cell>
          <cell r="B466" t="str">
            <v>前支腿油缸</v>
          </cell>
          <cell r="C466" t="str">
            <v>176432 63/35*200</v>
          </cell>
        </row>
        <row r="467">
          <cell r="A467" t="str">
            <v>466</v>
          </cell>
          <cell r="B467" t="str">
            <v>中支腿油缸</v>
          </cell>
          <cell r="C467" t="str">
            <v>176434 63/35*100</v>
          </cell>
        </row>
        <row r="468">
          <cell r="A468" t="str">
            <v>467</v>
          </cell>
          <cell r="B468" t="str">
            <v>后支腿油缸</v>
          </cell>
          <cell r="C468" t="str">
            <v>176435 63/35*100</v>
          </cell>
        </row>
        <row r="469">
          <cell r="A469" t="str">
            <v>468</v>
          </cell>
          <cell r="B469" t="str">
            <v>转向油缸</v>
          </cell>
          <cell r="C469" t="str">
            <v>176436 40/25*313</v>
          </cell>
        </row>
        <row r="470">
          <cell r="A470" t="str">
            <v>469</v>
          </cell>
          <cell r="B470" t="str">
            <v>主提升油缸</v>
          </cell>
          <cell r="C470" t="str">
            <v>176437 125/105*1550</v>
          </cell>
        </row>
        <row r="471">
          <cell r="A471" t="str">
            <v>470</v>
          </cell>
          <cell r="B471" t="str">
            <v>后支轮脚缸</v>
          </cell>
          <cell r="C471" t="str">
            <v>176438 80/70*100</v>
          </cell>
        </row>
        <row r="472">
          <cell r="A472" t="str">
            <v>471</v>
          </cell>
          <cell r="B472" t="str">
            <v>桥平台提升油缸</v>
          </cell>
          <cell r="C472" t="str">
            <v>184007 90/63*830</v>
          </cell>
        </row>
        <row r="473">
          <cell r="A473" t="str">
            <v>472</v>
          </cell>
          <cell r="B473" t="str">
            <v>加压</v>
          </cell>
          <cell r="C473" t="str">
            <v>730001000390 140/100*5000-5700</v>
          </cell>
        </row>
        <row r="474">
          <cell r="A474" t="str">
            <v>473</v>
          </cell>
          <cell r="B474" t="str">
            <v>动臂变幅</v>
          </cell>
          <cell r="C474" t="str">
            <v>834261000000 160/110*1065-1645</v>
          </cell>
        </row>
        <row r="475">
          <cell r="A475" t="str">
            <v>474</v>
          </cell>
          <cell r="B475" t="str">
            <v>钻桅变幅</v>
          </cell>
          <cell r="C475" t="str">
            <v>834262000000 180/125-1960-3370</v>
          </cell>
        </row>
        <row r="476">
          <cell r="A476" t="str">
            <v>475</v>
          </cell>
          <cell r="B476" t="str">
            <v>支腿</v>
          </cell>
          <cell r="C476" t="str">
            <v>730001000343 140/100*700-1230</v>
          </cell>
        </row>
        <row r="477">
          <cell r="A477" t="str">
            <v>476</v>
          </cell>
          <cell r="B477" t="str">
            <v>履带伸缩</v>
          </cell>
          <cell r="C477" t="str">
            <v>730001000285 160/110*1430-2000</v>
          </cell>
        </row>
        <row r="478">
          <cell r="A478" t="str">
            <v>477</v>
          </cell>
          <cell r="B478" t="str">
            <v>后平台油缸</v>
          </cell>
          <cell r="C478" t="str">
            <v>120179 50/32*700</v>
          </cell>
        </row>
        <row r="479">
          <cell r="A479" t="str">
            <v>478</v>
          </cell>
          <cell r="B479" t="str">
            <v>翻转油缸</v>
          </cell>
          <cell r="C479" t="str">
            <v>120180 40/20*460</v>
          </cell>
        </row>
        <row r="480">
          <cell r="A480" t="str">
            <v>479</v>
          </cell>
          <cell r="B480" t="str">
            <v>起升油缸</v>
          </cell>
          <cell r="C480" t="str">
            <v>120182 63/45*350</v>
          </cell>
        </row>
        <row r="481">
          <cell r="A481" t="str">
            <v>480</v>
          </cell>
          <cell r="B481" t="str">
            <v>平台伸缩油缸</v>
          </cell>
          <cell r="C481" t="str">
            <v>154253 40/25*500</v>
          </cell>
        </row>
        <row r="482">
          <cell r="A482" t="str">
            <v>481</v>
          </cell>
          <cell r="B482" t="str">
            <v>支腿油缸</v>
          </cell>
          <cell r="C482" t="str">
            <v>156089 80/55*390</v>
          </cell>
        </row>
        <row r="483">
          <cell r="A483" t="str">
            <v>482</v>
          </cell>
          <cell r="B483" t="str">
            <v>移动油缸</v>
          </cell>
          <cell r="C483" t="str">
            <v>156090 40/25*600</v>
          </cell>
        </row>
        <row r="484">
          <cell r="A484" t="str">
            <v>483</v>
          </cell>
          <cell r="B484" t="str">
            <v>起升油缸</v>
          </cell>
          <cell r="C484" t="str">
            <v>100917 160*1630</v>
          </cell>
        </row>
        <row r="485">
          <cell r="A485" t="str">
            <v>484</v>
          </cell>
          <cell r="B485" t="str">
            <v>支腿油缸</v>
          </cell>
          <cell r="C485" t="str">
            <v>109998 80/55*280</v>
          </cell>
        </row>
        <row r="486">
          <cell r="A486" t="str">
            <v>485</v>
          </cell>
          <cell r="B486" t="str">
            <v>起升</v>
          </cell>
          <cell r="C486" t="str">
            <v>184117 150/105*1430</v>
          </cell>
        </row>
        <row r="487">
          <cell r="A487" t="str">
            <v>486</v>
          </cell>
          <cell r="B487" t="str">
            <v>升降油缸</v>
          </cell>
          <cell r="C487" t="str">
            <v>J3-0802-SH 160/110*445</v>
          </cell>
        </row>
        <row r="488">
          <cell r="A488" t="str">
            <v>487</v>
          </cell>
          <cell r="B488" t="str">
            <v>铲板油缸</v>
          </cell>
          <cell r="C488" t="str">
            <v>J3-0803-SH 160/90*184</v>
          </cell>
        </row>
        <row r="489">
          <cell r="A489" t="str">
            <v>488</v>
          </cell>
          <cell r="B489" t="str">
            <v>回转油缸</v>
          </cell>
          <cell r="C489" t="str">
            <v>J3-0804-SH 160/90*555</v>
          </cell>
        </row>
        <row r="490">
          <cell r="A490" t="str">
            <v>489</v>
          </cell>
          <cell r="B490" t="str">
            <v>后支撑油缸</v>
          </cell>
          <cell r="C490" t="str">
            <v>J3-0807-SH 160/90*149</v>
          </cell>
        </row>
        <row r="491">
          <cell r="A491" t="str">
            <v>490</v>
          </cell>
          <cell r="B491" t="str">
            <v>张紧油缸</v>
          </cell>
          <cell r="C491" t="str">
            <v>J3-0309-SH 63/63*120</v>
          </cell>
        </row>
        <row r="492">
          <cell r="A492" t="str">
            <v>491</v>
          </cell>
          <cell r="B492" t="str">
            <v>张紧油缸</v>
          </cell>
          <cell r="C492" t="str">
            <v>J3-050101-SH 100/100*120</v>
          </cell>
        </row>
        <row r="493">
          <cell r="A493" t="str">
            <v>492</v>
          </cell>
          <cell r="B493" t="str">
            <v>多级缸</v>
          </cell>
          <cell r="C493" t="str">
            <v>3HSTG 160*3000-HZ</v>
          </cell>
        </row>
        <row r="494">
          <cell r="A494" t="str">
            <v>493</v>
          </cell>
          <cell r="B494" t="str">
            <v>转向油缸</v>
          </cell>
          <cell r="C494" t="str">
            <v>342365 90/55*150</v>
          </cell>
        </row>
        <row r="495">
          <cell r="A495" t="str">
            <v>494</v>
          </cell>
          <cell r="B495" t="str">
            <v>起升油缸</v>
          </cell>
          <cell r="C495" t="str">
            <v>148749 100/70*790</v>
          </cell>
        </row>
        <row r="496">
          <cell r="A496" t="str">
            <v>495</v>
          </cell>
          <cell r="B496" t="str">
            <v>支腿油缸</v>
          </cell>
          <cell r="C496" t="str">
            <v>145876 80/55*140</v>
          </cell>
        </row>
        <row r="497">
          <cell r="A497" t="str">
            <v>496</v>
          </cell>
          <cell r="B497" t="str">
            <v>支腿油缸</v>
          </cell>
          <cell r="C497" t="str">
            <v>104542 50/28*250</v>
          </cell>
        </row>
        <row r="498">
          <cell r="A498" t="str">
            <v>497</v>
          </cell>
          <cell r="B498" t="str">
            <v>尾梯油缸</v>
          </cell>
          <cell r="C498" t="str">
            <v>148747 63/45*790</v>
          </cell>
        </row>
        <row r="499">
          <cell r="A499" t="str">
            <v>498</v>
          </cell>
          <cell r="B499" t="str">
            <v>转向油缸</v>
          </cell>
          <cell r="C499" t="str">
            <v>200734 70/32*177</v>
          </cell>
        </row>
        <row r="500">
          <cell r="A500" t="str">
            <v>499</v>
          </cell>
          <cell r="B500" t="str">
            <v>支腿油缸</v>
          </cell>
          <cell r="C500" t="str">
            <v>100929 80/55*400</v>
          </cell>
        </row>
        <row r="501">
          <cell r="A501" t="str">
            <v>500</v>
          </cell>
          <cell r="B501" t="str">
            <v>支撑油缸</v>
          </cell>
          <cell r="C501" t="str">
            <v>120181 150*1370</v>
          </cell>
        </row>
        <row r="502">
          <cell r="A502" t="str">
            <v>501</v>
          </cell>
          <cell r="B502" t="str">
            <v>起升</v>
          </cell>
          <cell r="C502" t="str">
            <v>101712 140/100*850</v>
          </cell>
        </row>
        <row r="503">
          <cell r="A503" t="str">
            <v>502</v>
          </cell>
          <cell r="B503" t="str">
            <v>油缸</v>
          </cell>
          <cell r="C503" t="str">
            <v>232019 40/20*800</v>
          </cell>
        </row>
        <row r="504">
          <cell r="A504" t="str">
            <v>503</v>
          </cell>
          <cell r="B504" t="str">
            <v>后平台升降</v>
          </cell>
          <cell r="C504" t="str">
            <v>100925 90/32*217</v>
          </cell>
        </row>
        <row r="505">
          <cell r="A505" t="str">
            <v>504</v>
          </cell>
          <cell r="B505" t="str">
            <v>转向液压缸</v>
          </cell>
          <cell r="C505" t="str">
            <v>298421 90/55*120</v>
          </cell>
        </row>
        <row r="506">
          <cell r="A506" t="str">
            <v>505</v>
          </cell>
          <cell r="B506" t="str">
            <v>转向液压缸</v>
          </cell>
          <cell r="C506" t="str">
            <v>Z12.12.4 50/36*1626</v>
          </cell>
        </row>
        <row r="507">
          <cell r="A507" t="str">
            <v>506</v>
          </cell>
          <cell r="B507" t="str">
            <v>支腿油缸</v>
          </cell>
          <cell r="C507" t="str">
            <v>317079 90/63*360</v>
          </cell>
        </row>
        <row r="508">
          <cell r="A508" t="str">
            <v>507</v>
          </cell>
          <cell r="B508" t="str">
            <v>转向</v>
          </cell>
          <cell r="C508" t="str">
            <v>ZD16DC.12.1 50/25*145</v>
          </cell>
        </row>
        <row r="509">
          <cell r="A509" t="str">
            <v>508</v>
          </cell>
          <cell r="B509" t="str">
            <v>变幅</v>
          </cell>
          <cell r="C509" t="str">
            <v>ZD16DC.12.2 100/50*668</v>
          </cell>
        </row>
        <row r="510">
          <cell r="A510" t="str">
            <v>509</v>
          </cell>
          <cell r="B510" t="str">
            <v>上平衡</v>
          </cell>
          <cell r="C510" t="str">
            <v>ZD16DC.12.3 70/40*272</v>
          </cell>
        </row>
        <row r="511">
          <cell r="A511" t="str">
            <v>510</v>
          </cell>
          <cell r="B511" t="str">
            <v>下平衡</v>
          </cell>
          <cell r="C511" t="str">
            <v>ZD16DC.12.4 70/40*273</v>
          </cell>
        </row>
        <row r="512">
          <cell r="A512" t="str">
            <v>511</v>
          </cell>
          <cell r="B512" t="str">
            <v>伸缩</v>
          </cell>
          <cell r="C512" t="str">
            <v>ZD16DC.12.5 80/55*2350</v>
          </cell>
        </row>
        <row r="513">
          <cell r="A513" t="str">
            <v>512</v>
          </cell>
          <cell r="B513" t="str">
            <v>变幅</v>
          </cell>
          <cell r="C513" t="str">
            <v>ZD16DC.12.6 63/45*670</v>
          </cell>
        </row>
        <row r="514">
          <cell r="A514" t="str">
            <v>513</v>
          </cell>
          <cell r="B514" t="str">
            <v>变幅油缸</v>
          </cell>
          <cell r="C514" t="str">
            <v>360-2A0-40000　200/160*2642</v>
          </cell>
        </row>
        <row r="515">
          <cell r="A515" t="str">
            <v>514</v>
          </cell>
          <cell r="B515" t="str">
            <v>前垂直油缸</v>
          </cell>
          <cell r="C515" t="str">
            <v>360-3A0-90000　110/90*540</v>
          </cell>
        </row>
        <row r="516">
          <cell r="A516" t="str">
            <v>515</v>
          </cell>
          <cell r="B516" t="str">
            <v>后垂直油缸</v>
          </cell>
          <cell r="C516" t="str">
            <v>360-3A1-50000　110/90*715</v>
          </cell>
        </row>
        <row r="517">
          <cell r="A517" t="str">
            <v>516</v>
          </cell>
          <cell r="B517" t="str">
            <v>小臂油缸</v>
          </cell>
          <cell r="C517" t="str">
            <v>S28.12C.1 70/40*448</v>
          </cell>
        </row>
        <row r="518">
          <cell r="A518" t="str">
            <v>517</v>
          </cell>
          <cell r="B518" t="str">
            <v>变幅</v>
          </cell>
          <cell r="C518" t="str">
            <v>S26.12.1 170/100*1268</v>
          </cell>
        </row>
        <row r="519">
          <cell r="A519" t="str">
            <v>518</v>
          </cell>
          <cell r="B519" t="str">
            <v>伸缩</v>
          </cell>
          <cell r="C519" t="str">
            <v>S26.12.2 100/90*6550</v>
          </cell>
        </row>
        <row r="520">
          <cell r="A520" t="str">
            <v>519</v>
          </cell>
          <cell r="B520" t="str">
            <v>前伸缩</v>
          </cell>
          <cell r="C520" t="str">
            <v>S26.12.3 75/40*600</v>
          </cell>
        </row>
        <row r="521">
          <cell r="A521" t="str">
            <v>520</v>
          </cell>
          <cell r="B521" t="str">
            <v>后伸缩</v>
          </cell>
          <cell r="C521" t="str">
            <v>S26.12.4 75/40*600</v>
          </cell>
        </row>
        <row r="522">
          <cell r="A522" t="str">
            <v>521</v>
          </cell>
          <cell r="B522" t="str">
            <v>转向</v>
          </cell>
          <cell r="C522" t="str">
            <v>S26.12.5 63/40*270</v>
          </cell>
        </row>
        <row r="523">
          <cell r="A523" t="str">
            <v>522</v>
          </cell>
          <cell r="B523" t="str">
            <v>横拉杆油缸</v>
          </cell>
          <cell r="C523" t="str">
            <v>S26.12.6 63/40*600</v>
          </cell>
        </row>
        <row r="524">
          <cell r="A524" t="str">
            <v>523</v>
          </cell>
          <cell r="B524" t="str">
            <v>平衡</v>
          </cell>
          <cell r="C524" t="str">
            <v>S32.4.3.2A 63/32*320</v>
          </cell>
        </row>
        <row r="525">
          <cell r="A525" t="str">
            <v>524</v>
          </cell>
          <cell r="B525" t="str">
            <v>震荡</v>
          </cell>
          <cell r="C525" t="str">
            <v>S26.12.7 110/65*71</v>
          </cell>
        </row>
        <row r="526">
          <cell r="A526" t="str">
            <v>525</v>
          </cell>
          <cell r="B526" t="str">
            <v>油缸</v>
          </cell>
          <cell r="C526" t="str">
            <v>266444 100/70*30-239</v>
          </cell>
        </row>
        <row r="527">
          <cell r="A527" t="str">
            <v>526</v>
          </cell>
          <cell r="B527" t="str">
            <v>油缸</v>
          </cell>
          <cell r="C527" t="str">
            <v>166445 63/45*260-610</v>
          </cell>
        </row>
        <row r="528">
          <cell r="A528" t="str">
            <v>527</v>
          </cell>
          <cell r="B528" t="str">
            <v>油缸</v>
          </cell>
          <cell r="C528" t="str">
            <v>266443 125/110*886-1328</v>
          </cell>
        </row>
        <row r="529">
          <cell r="A529" t="str">
            <v>528</v>
          </cell>
          <cell r="B529" t="str">
            <v>平台伸缩油缸</v>
          </cell>
          <cell r="C529" t="str">
            <v>243489 40/20*380-620</v>
          </cell>
        </row>
        <row r="530">
          <cell r="A530" t="str">
            <v>529</v>
          </cell>
          <cell r="B530" t="str">
            <v>转向液压缸</v>
          </cell>
          <cell r="C530" t="str">
            <v>263414 70/32*174</v>
          </cell>
        </row>
        <row r="531">
          <cell r="A531" t="str">
            <v>530</v>
          </cell>
        </row>
        <row r="532">
          <cell r="A532" t="str">
            <v>531</v>
          </cell>
          <cell r="B532" t="str">
            <v>右支撑油缸</v>
          </cell>
          <cell r="C532" t="str">
            <v>293165 55/40*280</v>
          </cell>
        </row>
        <row r="533">
          <cell r="A533" t="str">
            <v>532</v>
          </cell>
          <cell r="B533" t="str">
            <v>托盘油缸</v>
          </cell>
          <cell r="C533" t="str">
            <v>293166 55/40*280</v>
          </cell>
        </row>
        <row r="534">
          <cell r="A534" t="str">
            <v>G001</v>
          </cell>
          <cell r="B534" t="str">
            <v>推料油缸</v>
          </cell>
          <cell r="C534" t="str">
            <v>CYB-06/7-08-02 160/140*7500-7975</v>
          </cell>
        </row>
        <row r="535">
          <cell r="A535" t="str">
            <v>G002</v>
          </cell>
          <cell r="B535" t="str">
            <v>推板油缸</v>
          </cell>
          <cell r="C535" t="str">
            <v>HSGL140/110*100-LBJ</v>
          </cell>
        </row>
        <row r="536">
          <cell r="A536" t="str">
            <v>G003</v>
          </cell>
          <cell r="B536" t="str">
            <v>推爪油缸</v>
          </cell>
          <cell r="C536" t="str">
            <v>CYB-06/7-03-03 50/40*35-180</v>
          </cell>
        </row>
        <row r="537">
          <cell r="A537" t="str">
            <v>G004</v>
          </cell>
          <cell r="B537" t="str">
            <v>料架油缸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4"/>
  </sheetPr>
  <dimension ref="A1:IV33"/>
  <sheetViews>
    <sheetView tabSelected="1" workbookViewId="0">
      <selection activeCell="H26" sqref="H26"/>
    </sheetView>
  </sheetViews>
  <sheetFormatPr defaultColWidth="9" defaultRowHeight="14.25"/>
  <cols>
    <col min="1" max="1" width="13.875" customWidth="1"/>
    <col min="2" max="3" width="11.5"/>
    <col min="4" max="4" width="11.875" customWidth="1"/>
    <col min="5" max="6" width="11.5"/>
    <col min="7" max="7" width="12.25" customWidth="1"/>
    <col min="8" max="8" width="12.625"/>
    <col min="9" max="9" width="11.625" customWidth="1"/>
    <col min="11" max="11" width="11.25" customWidth="1"/>
    <col min="12" max="12" width="10.375"/>
    <col min="15" max="15" width="12.375" customWidth="1"/>
    <col min="16" max="16" width="10.875" customWidth="1"/>
  </cols>
  <sheetData>
    <row r="1" ht="30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7"/>
      <c r="K1" s="58" t="s">
        <v>1</v>
      </c>
      <c r="L1" s="58"/>
      <c r="M1" s="58"/>
      <c r="N1" s="58"/>
      <c r="O1" s="58"/>
      <c r="P1" s="58"/>
      <c r="Q1" s="57"/>
      <c r="R1" s="85"/>
    </row>
    <row r="2" s="1" customFormat="1" ht="16.5" customHeight="1" spans="1:17">
      <c r="A2" s="6"/>
      <c r="B2" s="7"/>
      <c r="C2" s="7"/>
      <c r="D2" s="7"/>
      <c r="E2" s="7"/>
      <c r="F2" s="7"/>
      <c r="G2" s="7"/>
      <c r="H2" s="7"/>
      <c r="I2" s="7"/>
      <c r="J2" s="43"/>
      <c r="K2" s="59"/>
      <c r="L2" s="60"/>
      <c r="M2" s="60"/>
      <c r="N2" s="60"/>
      <c r="O2" s="60"/>
      <c r="P2" s="61"/>
      <c r="Q2" s="57"/>
    </row>
    <row r="3" ht="20.1" customHeight="1" spans="1:22">
      <c r="A3" s="8" t="s">
        <v>2</v>
      </c>
      <c r="B3" s="9"/>
      <c r="C3" s="10"/>
      <c r="D3" s="11" t="s">
        <v>3</v>
      </c>
      <c r="E3" s="12"/>
      <c r="F3" s="13"/>
      <c r="G3" s="8" t="s">
        <v>4</v>
      </c>
      <c r="H3" s="9"/>
      <c r="I3" s="10"/>
      <c r="J3" s="43"/>
      <c r="K3" s="36" t="s">
        <v>5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43"/>
      <c r="R3" s="3"/>
      <c r="S3" s="3"/>
      <c r="T3" s="3"/>
      <c r="U3" s="3"/>
      <c r="V3" s="3"/>
    </row>
    <row r="4" ht="20.1" customHeight="1" spans="1:22">
      <c r="A4" s="14" t="s">
        <v>5</v>
      </c>
      <c r="B4" s="14" t="s">
        <v>6</v>
      </c>
      <c r="C4" s="14" t="s">
        <v>7</v>
      </c>
      <c r="D4" s="15" t="s">
        <v>11</v>
      </c>
      <c r="E4" s="15" t="s">
        <v>12</v>
      </c>
      <c r="F4" s="15" t="s">
        <v>13</v>
      </c>
      <c r="G4" s="14" t="s">
        <v>14</v>
      </c>
      <c r="H4" s="14" t="s">
        <v>12</v>
      </c>
      <c r="I4" s="14" t="s">
        <v>13</v>
      </c>
      <c r="J4" s="43"/>
      <c r="K4" s="16">
        <v>115</v>
      </c>
      <c r="L4" s="16">
        <v>95</v>
      </c>
      <c r="M4" s="16">
        <v>95</v>
      </c>
      <c r="N4" s="16">
        <v>7.85</v>
      </c>
      <c r="O4" s="62">
        <f>(K4/2)*(K4/2)-(L4/2)*(L4/2)</f>
        <v>1050</v>
      </c>
      <c r="P4" s="63">
        <f>O5*M4*N4/1000000</f>
        <v>2.45873775</v>
      </c>
      <c r="Q4" s="43"/>
      <c r="R4" s="3"/>
      <c r="S4" s="3"/>
      <c r="T4" s="3"/>
      <c r="U4" s="3"/>
      <c r="V4" s="3"/>
    </row>
    <row r="5" ht="20.1" customHeight="1" spans="1:22">
      <c r="A5" s="16">
        <v>220</v>
      </c>
      <c r="B5" s="16">
        <v>165</v>
      </c>
      <c r="C5" s="17">
        <v>30</v>
      </c>
      <c r="D5" s="17">
        <v>93</v>
      </c>
      <c r="E5" s="16">
        <v>181</v>
      </c>
      <c r="F5" s="18">
        <f>E5/1000</f>
        <v>0.181</v>
      </c>
      <c r="G5" s="16">
        <v>12</v>
      </c>
      <c r="H5" s="16">
        <v>100</v>
      </c>
      <c r="I5" s="18">
        <f>H5/1000</f>
        <v>0.1</v>
      </c>
      <c r="J5" s="43"/>
      <c r="K5" s="16">
        <v>125</v>
      </c>
      <c r="L5" s="16"/>
      <c r="M5" s="16"/>
      <c r="N5" s="16"/>
      <c r="O5" s="64">
        <f>3.14*O4</f>
        <v>3297</v>
      </c>
      <c r="P5" s="42"/>
      <c r="Q5" s="43"/>
      <c r="R5" s="3"/>
      <c r="S5" s="3"/>
      <c r="T5" s="3"/>
      <c r="U5" s="3"/>
      <c r="V5" s="3"/>
    </row>
    <row r="6" ht="20.1" customHeight="1" spans="1:22">
      <c r="A6" s="19" t="s">
        <v>15</v>
      </c>
      <c r="B6" s="18">
        <f>(A5-B5)/2</f>
        <v>27.5</v>
      </c>
      <c r="C6" s="18">
        <f>C5/1000</f>
        <v>0.03</v>
      </c>
      <c r="D6" s="20" t="s">
        <v>16</v>
      </c>
      <c r="E6" s="18">
        <f>3.14*(D5/2)*(D5/2)/100</f>
        <v>67.89465</v>
      </c>
      <c r="F6" s="18"/>
      <c r="G6" s="20" t="s">
        <v>16</v>
      </c>
      <c r="H6" s="21">
        <f>G5*G5/100</f>
        <v>1.44</v>
      </c>
      <c r="I6" s="65"/>
      <c r="J6" s="43"/>
      <c r="K6" s="57"/>
      <c r="L6" s="57"/>
      <c r="M6" s="57"/>
      <c r="N6" s="57"/>
      <c r="O6" s="57"/>
      <c r="P6" s="57"/>
      <c r="Q6" s="43"/>
      <c r="R6" s="3"/>
      <c r="S6" s="3"/>
      <c r="T6" s="3"/>
      <c r="U6" s="3"/>
      <c r="V6" s="3"/>
    </row>
    <row r="7" ht="20.1" customHeight="1" spans="1:22">
      <c r="A7" s="19" t="s">
        <v>17</v>
      </c>
      <c r="B7" s="22">
        <f>0.02466*B6*(A5-B6)*C6</f>
        <v>3.91631625</v>
      </c>
      <c r="C7" s="22"/>
      <c r="D7" s="20" t="s">
        <v>17</v>
      </c>
      <c r="E7" s="22">
        <f>0.00617*D5*D5*F5</f>
        <v>9.65894373</v>
      </c>
      <c r="F7" s="22"/>
      <c r="G7" s="20" t="s">
        <v>17</v>
      </c>
      <c r="H7" s="23">
        <f>0.00785*G5*G5*I5</f>
        <v>0.11304</v>
      </c>
      <c r="I7" s="66"/>
      <c r="J7" s="43"/>
      <c r="K7" s="67" t="s">
        <v>18</v>
      </c>
      <c r="L7" s="68" t="s">
        <v>19</v>
      </c>
      <c r="M7" s="69"/>
      <c r="N7" s="69"/>
      <c r="O7" s="70"/>
      <c r="P7" s="43"/>
      <c r="Q7" s="43"/>
      <c r="R7" s="3"/>
      <c r="S7" s="3"/>
      <c r="T7" s="3"/>
      <c r="U7" s="3"/>
      <c r="V7" s="3"/>
    </row>
    <row r="8" ht="20.1" customHeight="1" spans="1:22">
      <c r="A8" s="8" t="s">
        <v>20</v>
      </c>
      <c r="B8" s="9"/>
      <c r="C8" s="9"/>
      <c r="D8" s="10"/>
      <c r="E8" s="11" t="s">
        <v>21</v>
      </c>
      <c r="F8" s="12"/>
      <c r="G8" s="12"/>
      <c r="H8" s="12"/>
      <c r="I8" s="13"/>
      <c r="J8" s="43"/>
      <c r="K8" s="67" t="s">
        <v>22</v>
      </c>
      <c r="L8" s="69" t="s">
        <v>23</v>
      </c>
      <c r="M8" s="69"/>
      <c r="N8" s="69"/>
      <c r="O8" s="70"/>
      <c r="P8" s="43"/>
      <c r="Q8" s="43"/>
      <c r="R8" s="3"/>
      <c r="S8" s="3"/>
      <c r="T8" s="3"/>
      <c r="U8" s="3"/>
      <c r="V8" s="3"/>
    </row>
    <row r="9" ht="20.1" customHeight="1" spans="1:22">
      <c r="A9" s="14" t="s">
        <v>24</v>
      </c>
      <c r="B9" s="14" t="s">
        <v>7</v>
      </c>
      <c r="C9" s="14" t="s">
        <v>25</v>
      </c>
      <c r="D9" s="24" t="s">
        <v>26</v>
      </c>
      <c r="E9" s="25" t="s">
        <v>12</v>
      </c>
      <c r="F9" s="25" t="s">
        <v>27</v>
      </c>
      <c r="G9" s="25" t="s">
        <v>28</v>
      </c>
      <c r="H9" s="8" t="s">
        <v>29</v>
      </c>
      <c r="I9" s="10"/>
      <c r="J9" s="43"/>
      <c r="K9" s="67" t="s">
        <v>30</v>
      </c>
      <c r="L9" s="69" t="s">
        <v>31</v>
      </c>
      <c r="M9" s="69"/>
      <c r="N9" s="69"/>
      <c r="O9" s="70"/>
      <c r="P9" s="43"/>
      <c r="Q9" s="43"/>
      <c r="R9" s="3"/>
      <c r="S9" s="3"/>
      <c r="T9" s="3"/>
      <c r="U9" s="3"/>
      <c r="V9" s="3"/>
    </row>
    <row r="10" ht="20.1" customHeight="1" spans="1:22">
      <c r="A10" s="16">
        <v>17</v>
      </c>
      <c r="B10" s="16">
        <v>1000</v>
      </c>
      <c r="C10" s="18">
        <f>B10/1000</f>
        <v>1</v>
      </c>
      <c r="D10" s="21">
        <f>A10/1.732</f>
        <v>9.81524249422633</v>
      </c>
      <c r="E10" s="26">
        <v>32</v>
      </c>
      <c r="F10" s="26">
        <v>30</v>
      </c>
      <c r="G10" s="26">
        <v>120</v>
      </c>
      <c r="H10" s="27">
        <v>1000</v>
      </c>
      <c r="I10" s="71"/>
      <c r="J10" s="43"/>
      <c r="K10" s="67" t="s">
        <v>32</v>
      </c>
      <c r="L10" s="69" t="s">
        <v>33</v>
      </c>
      <c r="M10" s="69"/>
      <c r="N10" s="69"/>
      <c r="O10" s="70"/>
      <c r="P10" s="43"/>
      <c r="Q10" s="43"/>
      <c r="R10" s="3"/>
      <c r="S10" s="3"/>
      <c r="T10" s="3"/>
      <c r="U10" s="3"/>
      <c r="V10" s="3"/>
    </row>
    <row r="11" ht="20.1" customHeight="1" spans="1:22">
      <c r="A11" s="19" t="s">
        <v>34</v>
      </c>
      <c r="B11" s="18">
        <f>0.866*A10*A10/100</f>
        <v>2.50274</v>
      </c>
      <c r="C11" s="18"/>
      <c r="D11" s="21"/>
      <c r="E11" s="28" t="s">
        <v>17</v>
      </c>
      <c r="F11" s="29">
        <f>E10*F10*G10*7.85/1000000</f>
        <v>0.90432</v>
      </c>
      <c r="G11" s="28" t="s">
        <v>17</v>
      </c>
      <c r="H11" s="30">
        <f>H10*7.85*G10/1000000</f>
        <v>0.942</v>
      </c>
      <c r="I11" s="72"/>
      <c r="J11" s="43"/>
      <c r="K11" s="73"/>
      <c r="L11" s="73"/>
      <c r="M11" s="43"/>
      <c r="N11" s="43"/>
      <c r="O11" s="43"/>
      <c r="P11" s="43"/>
      <c r="Q11" s="43"/>
      <c r="R11" s="3"/>
      <c r="S11" s="3"/>
      <c r="T11" s="3"/>
      <c r="U11" s="3"/>
      <c r="V11" s="3"/>
    </row>
    <row r="12" ht="20.1" customHeight="1" spans="1:22">
      <c r="A12" s="19" t="s">
        <v>35</v>
      </c>
      <c r="B12" s="22">
        <f>0.0068*A10*A10</f>
        <v>1.9652</v>
      </c>
      <c r="C12" s="22"/>
      <c r="D12" s="23"/>
      <c r="E12" s="31"/>
      <c r="F12" s="32"/>
      <c r="G12" s="31"/>
      <c r="H12" s="33"/>
      <c r="I12" s="74"/>
      <c r="J12" s="43"/>
      <c r="K12" s="43"/>
      <c r="L12" s="43"/>
      <c r="M12" s="43"/>
      <c r="N12" s="43"/>
      <c r="O12" s="43"/>
      <c r="P12" s="43"/>
      <c r="Q12" s="43"/>
      <c r="R12" s="3"/>
      <c r="S12" s="3"/>
      <c r="T12" s="3"/>
      <c r="U12" s="3"/>
      <c r="V12" s="3"/>
    </row>
    <row r="13" ht="20.1" customHeight="1" spans="1:22">
      <c r="A13" s="11" t="s">
        <v>36</v>
      </c>
      <c r="B13" s="12"/>
      <c r="C13" s="12"/>
      <c r="D13" s="13"/>
      <c r="E13" s="34"/>
      <c r="F13" s="35"/>
      <c r="G13" s="35"/>
      <c r="H13" s="35"/>
      <c r="I13" s="35"/>
      <c r="J13" s="43"/>
      <c r="K13" s="43"/>
      <c r="L13" s="43"/>
      <c r="M13" s="43"/>
      <c r="N13" s="43"/>
      <c r="O13" s="43"/>
      <c r="P13" s="43"/>
      <c r="Q13" s="43"/>
      <c r="R13" s="3"/>
      <c r="S13" s="3"/>
      <c r="T13" s="3"/>
      <c r="U13" s="3"/>
      <c r="V13" s="3"/>
    </row>
    <row r="14" ht="20.1" customHeight="1" spans="1:22">
      <c r="A14" s="36" t="s">
        <v>37</v>
      </c>
      <c r="B14" s="36" t="s">
        <v>38</v>
      </c>
      <c r="C14" s="36" t="s">
        <v>7</v>
      </c>
      <c r="D14" s="8" t="s">
        <v>39</v>
      </c>
      <c r="E14" s="11" t="s">
        <v>40</v>
      </c>
      <c r="F14" s="12"/>
      <c r="G14" s="12"/>
      <c r="H14" s="12"/>
      <c r="I14" s="13"/>
      <c r="J14" s="75"/>
      <c r="K14" s="43"/>
      <c r="L14" s="43"/>
      <c r="M14" s="43"/>
      <c r="N14" s="43"/>
      <c r="O14" s="43"/>
      <c r="P14" s="43"/>
      <c r="Q14" s="43"/>
      <c r="R14" s="3"/>
      <c r="S14" s="3"/>
      <c r="T14" s="3"/>
      <c r="U14" s="3"/>
      <c r="V14" s="3"/>
    </row>
    <row r="15" ht="20.1" customHeight="1" spans="1:22">
      <c r="A15" s="16">
        <v>90</v>
      </c>
      <c r="B15" s="16">
        <v>105</v>
      </c>
      <c r="C15" s="16">
        <v>120</v>
      </c>
      <c r="D15" s="37">
        <v>100</v>
      </c>
      <c r="E15" s="25" t="s">
        <v>12</v>
      </c>
      <c r="F15" s="25" t="s">
        <v>27</v>
      </c>
      <c r="G15" s="25" t="s">
        <v>28</v>
      </c>
      <c r="H15" s="36" t="s">
        <v>29</v>
      </c>
      <c r="I15" s="36"/>
      <c r="J15" s="36" t="s">
        <v>41</v>
      </c>
      <c r="K15" s="76" t="s">
        <v>42</v>
      </c>
      <c r="L15" s="77"/>
      <c r="M15" s="77"/>
      <c r="N15" s="43"/>
      <c r="O15" s="43"/>
      <c r="P15" s="43"/>
      <c r="Q15" s="43"/>
      <c r="R15" s="3"/>
      <c r="S15" s="3"/>
      <c r="T15" s="3"/>
      <c r="U15" s="3"/>
      <c r="V15" s="3"/>
    </row>
    <row r="16" ht="19.5" customHeight="1" spans="1:22">
      <c r="A16" s="19" t="s">
        <v>9</v>
      </c>
      <c r="B16" s="38">
        <f>3.14*(B15/2)*(B15/2)</f>
        <v>8654.625</v>
      </c>
      <c r="C16" s="39"/>
      <c r="D16" s="21">
        <f>C15*A15*2+3.14*A15*A15/2</f>
        <v>34317</v>
      </c>
      <c r="E16" s="26">
        <v>250</v>
      </c>
      <c r="F16" s="26">
        <v>110</v>
      </c>
      <c r="G16" s="26">
        <v>74</v>
      </c>
      <c r="H16" s="16">
        <v>20531</v>
      </c>
      <c r="I16" s="16"/>
      <c r="J16" s="78">
        <v>7.85</v>
      </c>
      <c r="K16" s="78" t="s">
        <v>43</v>
      </c>
      <c r="L16" s="43"/>
      <c r="M16" s="43"/>
      <c r="N16" s="43"/>
      <c r="O16" s="43"/>
      <c r="P16" s="43"/>
      <c r="Q16" s="43"/>
      <c r="R16" s="3"/>
      <c r="S16" s="3"/>
      <c r="T16" s="3"/>
      <c r="U16" s="3"/>
      <c r="V16" s="3"/>
    </row>
    <row r="17" ht="19.5" customHeight="1" spans="1:22">
      <c r="A17" s="19" t="s">
        <v>35</v>
      </c>
      <c r="B17" s="23">
        <f>D16*7.85*D15/1000000</f>
        <v>26.938845</v>
      </c>
      <c r="C17" s="40"/>
      <c r="D17" s="40"/>
      <c r="E17" s="19" t="s">
        <v>17</v>
      </c>
      <c r="F17" s="41">
        <f>E16*F16*G16*J16/1000000</f>
        <v>15.97475</v>
      </c>
      <c r="G17" s="19" t="s">
        <v>17</v>
      </c>
      <c r="H17" s="42">
        <f>H16*G16*J16/1000000</f>
        <v>11.9264579</v>
      </c>
      <c r="I17" s="42"/>
      <c r="J17" s="57"/>
      <c r="K17" s="43"/>
      <c r="L17" s="43"/>
      <c r="M17" s="43"/>
      <c r="N17" s="43"/>
      <c r="O17" s="43"/>
      <c r="P17" s="43"/>
      <c r="Q17" s="43"/>
      <c r="R17" s="3"/>
      <c r="S17" s="3"/>
      <c r="T17" s="3"/>
      <c r="U17" s="3"/>
      <c r="V17" s="3"/>
    </row>
    <row r="18" ht="19.5" customHeight="1" spans="1:2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3"/>
      <c r="S18" s="3"/>
      <c r="T18" s="3"/>
      <c r="U18" s="3"/>
      <c r="V18" s="3"/>
    </row>
    <row r="19" ht="24.95" customHeight="1" spans="1:22">
      <c r="A19" s="43"/>
      <c r="B19" s="44" t="s">
        <v>44</v>
      </c>
      <c r="C19" s="45">
        <v>143</v>
      </c>
      <c r="D19" s="45" t="s">
        <v>45</v>
      </c>
      <c r="E19" s="46" t="s">
        <v>46</v>
      </c>
      <c r="F19" s="47"/>
      <c r="G19" s="43"/>
      <c r="H19" s="43"/>
      <c r="I19" s="43"/>
      <c r="J19" s="43"/>
      <c r="K19" s="79" t="s">
        <v>47</v>
      </c>
      <c r="L19" s="47" t="s">
        <v>48</v>
      </c>
      <c r="M19" s="43"/>
      <c r="N19" s="43"/>
      <c r="O19" s="43"/>
      <c r="P19" s="43"/>
      <c r="Q19" s="43"/>
      <c r="R19" s="3"/>
      <c r="S19" s="3"/>
      <c r="T19" s="3"/>
      <c r="U19" s="3"/>
      <c r="V19" s="3"/>
    </row>
    <row r="20" s="2" customFormat="1" ht="15" customHeight="1" spans="1:22">
      <c r="A20" s="43"/>
      <c r="B20" s="48" t="s">
        <v>49</v>
      </c>
      <c r="C20" s="49" t="str">
        <f>IF(B20="","",VLOOKUP(B20,[1]Sheet1!A$1:B$1803,2))</f>
        <v>QY25K前垂直</v>
      </c>
      <c r="D20" s="49" t="str">
        <f>IF(B20="","",VLOOKUP(B20,[1]Sheet1!A$1:C$1803,3))</f>
        <v>QY25K.69.1-XZ 125/100*520</v>
      </c>
      <c r="E20" s="50"/>
      <c r="F20" s="51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3"/>
      <c r="S20" s="3"/>
      <c r="T20" s="3"/>
      <c r="U20" s="3"/>
      <c r="V20" s="3"/>
    </row>
    <row r="21" ht="24.95" customHeight="1" spans="1:2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3"/>
      <c r="S21" s="3"/>
      <c r="T21" s="3"/>
      <c r="U21" s="3"/>
      <c r="V21" s="3"/>
    </row>
    <row r="22" ht="24.95" customHeight="1" spans="1:22">
      <c r="A22" s="43"/>
      <c r="B22" s="44"/>
      <c r="C22" s="45"/>
      <c r="D22" s="45"/>
      <c r="E22" s="45"/>
      <c r="F22" s="45"/>
      <c r="G22" s="45"/>
      <c r="H22" s="45"/>
      <c r="I22" s="80"/>
      <c r="J22" s="43"/>
      <c r="K22" s="81" t="s">
        <v>47</v>
      </c>
      <c r="L22" s="81" t="s">
        <v>48</v>
      </c>
      <c r="M22" s="43"/>
      <c r="N22" s="43"/>
      <c r="O22" s="43"/>
      <c r="P22" s="43"/>
      <c r="Q22" s="43"/>
      <c r="R22" s="3"/>
      <c r="S22" s="3"/>
      <c r="T22" s="3"/>
      <c r="U22" s="3"/>
      <c r="V22" s="3"/>
    </row>
    <row r="23" ht="24.95" customHeight="1" spans="1:22">
      <c r="A23" s="43"/>
      <c r="B23" s="52"/>
      <c r="C23" s="53"/>
      <c r="D23" s="53"/>
      <c r="E23" s="53"/>
      <c r="F23" s="53"/>
      <c r="G23" s="53"/>
      <c r="H23" s="53"/>
      <c r="I23" s="82"/>
      <c r="J23" s="43"/>
      <c r="K23" s="81">
        <f>L23/25.4</f>
        <v>7.99212598425197</v>
      </c>
      <c r="L23" s="83">
        <v>203</v>
      </c>
      <c r="M23" s="43"/>
      <c r="N23" s="43"/>
      <c r="O23" s="43"/>
      <c r="P23" s="43"/>
      <c r="Q23" s="43"/>
      <c r="R23" s="3"/>
      <c r="S23" s="3"/>
      <c r="T23" s="3"/>
      <c r="U23" s="3"/>
      <c r="V23" s="3"/>
    </row>
    <row r="24" ht="24.95" customHeight="1" spans="1:22">
      <c r="A24" s="43"/>
      <c r="B24" s="54"/>
      <c r="C24" s="55"/>
      <c r="D24" s="55"/>
      <c r="E24" s="55"/>
      <c r="F24" s="55"/>
      <c r="G24" s="55"/>
      <c r="H24" s="55"/>
      <c r="I24" s="84"/>
      <c r="J24" s="43"/>
      <c r="K24" s="43"/>
      <c r="L24" s="43"/>
      <c r="M24" s="43"/>
      <c r="N24" s="43"/>
      <c r="O24" s="43"/>
      <c r="P24" s="43"/>
      <c r="Q24" s="43"/>
      <c r="R24" s="3"/>
      <c r="S24" s="3"/>
      <c r="T24" s="3"/>
      <c r="U24" s="3"/>
      <c r="V24" s="3"/>
    </row>
    <row r="25" ht="24.95" customHeight="1" spans="1:2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3"/>
      <c r="S25" s="3"/>
      <c r="T25" s="3"/>
      <c r="U25" s="3"/>
      <c r="V25" s="3"/>
    </row>
    <row r="26" ht="24.95" customHeight="1" spans="1:22">
      <c r="A26" s="56"/>
      <c r="B26" s="56"/>
      <c r="C26" s="56"/>
      <c r="D26" s="56"/>
      <c r="E26" s="56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3"/>
      <c r="S26" s="3"/>
      <c r="T26" s="3"/>
      <c r="U26" s="3"/>
      <c r="V26" s="3"/>
    </row>
    <row r="27" ht="24.95" customHeight="1" spans="1:22">
      <c r="A27" s="56"/>
      <c r="B27" s="56"/>
      <c r="C27" s="56"/>
      <c r="D27" s="56"/>
      <c r="E27" s="56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3"/>
      <c r="S27" s="3"/>
      <c r="T27" s="3"/>
      <c r="U27" s="3"/>
      <c r="V27" s="3"/>
    </row>
    <row r="28" ht="24.95" customHeight="1" spans="1:22">
      <c r="A28" s="56"/>
      <c r="B28" s="56"/>
      <c r="C28" s="56"/>
      <c r="D28" s="56"/>
      <c r="E28" s="56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3"/>
      <c r="S28" s="3"/>
      <c r="T28" s="3"/>
      <c r="U28" s="3"/>
      <c r="V28" s="3"/>
    </row>
    <row r="29" s="3" customFormat="1"/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mergeCells count="22">
    <mergeCell ref="A1:I1"/>
    <mergeCell ref="K1:P1"/>
    <mergeCell ref="K2:P2"/>
    <mergeCell ref="A3:C3"/>
    <mergeCell ref="D3:F3"/>
    <mergeCell ref="G3:I3"/>
    <mergeCell ref="A8:D8"/>
    <mergeCell ref="E8:I8"/>
    <mergeCell ref="H9:I9"/>
    <mergeCell ref="H10:I10"/>
    <mergeCell ref="A13:D13"/>
    <mergeCell ref="E13:I13"/>
    <mergeCell ref="E14:I14"/>
    <mergeCell ref="K15:M15"/>
    <mergeCell ref="A18:J18"/>
    <mergeCell ref="E19:F19"/>
    <mergeCell ref="A29:XFD29"/>
    <mergeCell ref="E11:E12"/>
    <mergeCell ref="F11:F12"/>
    <mergeCell ref="G11:G12"/>
    <mergeCell ref="P4:P5"/>
    <mergeCell ref="H11:I12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2024-11-20T03:04:27Z</dcterms:created>
  <dcterms:modified xsi:type="dcterms:W3CDTF">2024-11-20T03:04:27Z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F13E11A1E47B4771811350F79769C987_11</vt:lpwstr>
  </property>
  <property fmtid="{D5CDD505-2E9C-101B-9397-08002B2CF9AE}" pid="3" name="KSOProductBuildVer">
    <vt:lpwstr>2052-12.1.0.18912</vt:lpwstr>
  </property>
</Properties>
</file>